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noj\Google Drive\Hokej\HZS\Erasmus+\HPP_2018\Events\Event03_CEESportsLaw &amp; FinancialWorkshop\IP_Publishing\"/>
    </mc:Choice>
  </mc:AlternateContent>
  <bookViews>
    <workbookView xWindow="0" yWindow="0" windowWidth="28800" windowHeight="14010" activeTab="4"/>
  </bookViews>
  <sheets>
    <sheet name="Summary" sheetId="7" r:id="rId1"/>
    <sheet name="Overview" sheetId="12" r:id="rId2"/>
    <sheet name="Cash Flow" sheetId="1" r:id="rId3"/>
    <sheet name="Income" sheetId="3" r:id="rId4"/>
    <sheet name="Expenses" sheetId="2" r:id="rId5"/>
    <sheet name="Home Game Costs" sheetId="10" r:id="rId6"/>
    <sheet name="Away Game Costs" sheetId="11" r:id="rId7"/>
    <sheet name="Transport Costs" sheetId="5" r:id="rId8"/>
    <sheet name="Game Calendar" sheetId="8" r:id="rId9"/>
  </sheets>
  <definedNames>
    <definedName name="_xlnm.Print_Area" localSheetId="6">'Away Game Costs'!$A$1:$O$29</definedName>
    <definedName name="_xlnm.Print_Area" localSheetId="2">'Cash Flow'!$A$1:$O$27</definedName>
    <definedName name="_xlnm.Print_Area" localSheetId="4">Expenses!$A$1:$O$52</definedName>
    <definedName name="_xlnm.Print_Area" localSheetId="5">'Home Game Costs'!$A$1:$O$43</definedName>
    <definedName name="_xlnm.Print_Area" localSheetId="3">Income!$A$1:$O$39</definedName>
    <definedName name="_xlnm.Print_Area" localSheetId="7">'Transport Costs'!$A$1:$N$20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2" l="1"/>
  <c r="N52" i="2"/>
  <c r="M52" i="2"/>
  <c r="L52" i="2"/>
  <c r="K52" i="2"/>
  <c r="J52" i="2"/>
  <c r="I52" i="2"/>
  <c r="H52" i="2"/>
  <c r="G52" i="2"/>
  <c r="F52" i="2"/>
  <c r="E52" i="2"/>
  <c r="D52" i="2"/>
  <c r="O51" i="2"/>
  <c r="N51" i="2"/>
  <c r="M51" i="2"/>
  <c r="L51" i="2"/>
  <c r="K51" i="2"/>
  <c r="J51" i="2"/>
  <c r="I51" i="2"/>
  <c r="H51" i="2"/>
  <c r="G51" i="2"/>
  <c r="F51" i="2"/>
  <c r="E51" i="2"/>
  <c r="D51" i="2"/>
  <c r="O49" i="2"/>
  <c r="N49" i="2"/>
  <c r="M49" i="2"/>
  <c r="L49" i="2"/>
  <c r="K49" i="2"/>
  <c r="J49" i="2"/>
  <c r="I49" i="2"/>
  <c r="H49" i="2"/>
  <c r="G49" i="2"/>
  <c r="F49" i="2"/>
  <c r="E49" i="2"/>
  <c r="D49" i="2"/>
  <c r="O48" i="2"/>
  <c r="N48" i="2"/>
  <c r="M48" i="2"/>
  <c r="L48" i="2"/>
  <c r="K48" i="2"/>
  <c r="J48" i="2"/>
  <c r="I48" i="2"/>
  <c r="H48" i="2"/>
  <c r="G48" i="2"/>
  <c r="F48" i="2"/>
  <c r="E48" i="2"/>
  <c r="D48" i="2"/>
  <c r="S15" i="3" l="1"/>
  <c r="S14" i="3"/>
  <c r="S7" i="3"/>
  <c r="S8" i="3"/>
  <c r="D42" i="2"/>
  <c r="D12" i="8"/>
  <c r="F21" i="10"/>
  <c r="E12" i="8"/>
  <c r="D11" i="8"/>
  <c r="E19" i="5" l="1"/>
  <c r="E20" i="5" s="1"/>
  <c r="D19" i="5"/>
  <c r="D20" i="5" s="1"/>
  <c r="F19" i="5"/>
  <c r="F12" i="8"/>
  <c r="G12" i="8"/>
  <c r="H12" i="8"/>
  <c r="I12" i="8"/>
  <c r="J12" i="8"/>
  <c r="K12" i="8"/>
  <c r="L12" i="8"/>
  <c r="M12" i="8"/>
  <c r="N12" i="8"/>
  <c r="C12" i="8"/>
  <c r="C11" i="8"/>
  <c r="K11" i="8"/>
  <c r="E11" i="8"/>
  <c r="F11" i="8"/>
  <c r="G11" i="8"/>
  <c r="H11" i="8"/>
  <c r="I11" i="8"/>
  <c r="J11" i="8"/>
  <c r="L11" i="8"/>
  <c r="M11" i="8"/>
  <c r="N11" i="8"/>
  <c r="F20" i="5" l="1"/>
  <c r="O11" i="8"/>
  <c r="O12" i="8"/>
  <c r="E50" i="2"/>
  <c r="C52" i="2"/>
  <c r="C51" i="2"/>
  <c r="C29" i="2"/>
  <c r="D4" i="12" s="1"/>
  <c r="O50" i="2"/>
  <c r="N50" i="2"/>
  <c r="M50" i="2"/>
  <c r="L50" i="2"/>
  <c r="K50" i="2"/>
  <c r="J50" i="2"/>
  <c r="I50" i="2"/>
  <c r="H50" i="2"/>
  <c r="G50" i="2"/>
  <c r="F50" i="2"/>
  <c r="D50" i="2"/>
  <c r="C50" i="2" l="1"/>
  <c r="D8" i="12" s="1"/>
  <c r="E27" i="1"/>
  <c r="E5" i="1" s="1"/>
  <c r="D2" i="1"/>
  <c r="D27" i="1"/>
  <c r="D5" i="1" s="1"/>
  <c r="F27" i="1"/>
  <c r="F5" i="1" s="1"/>
  <c r="G27" i="1"/>
  <c r="G5" i="1" s="1"/>
  <c r="H27" i="1"/>
  <c r="H5" i="1" s="1"/>
  <c r="I27" i="1"/>
  <c r="I5" i="1" s="1"/>
  <c r="J27" i="1"/>
  <c r="J5" i="1" s="1"/>
  <c r="K27" i="1"/>
  <c r="K5" i="1" s="1"/>
  <c r="L27" i="1"/>
  <c r="L5" i="1" s="1"/>
  <c r="M27" i="1"/>
  <c r="M5" i="1" s="1"/>
  <c r="N27" i="1"/>
  <c r="N5" i="1" s="1"/>
  <c r="O27" i="1"/>
  <c r="O5" i="1" s="1"/>
  <c r="B7" i="7" l="1"/>
  <c r="C2" i="1"/>
  <c r="C5" i="1"/>
  <c r="C26" i="1"/>
  <c r="C25" i="1"/>
  <c r="C27" i="1" l="1"/>
  <c r="N46" i="2" l="1"/>
  <c r="E46" i="2"/>
  <c r="O46" i="2"/>
  <c r="O45" i="2"/>
  <c r="N43" i="2"/>
  <c r="N44" i="2"/>
  <c r="N45" i="2"/>
  <c r="O44" i="2"/>
  <c r="O43" i="2"/>
  <c r="F46" i="2"/>
  <c r="G46" i="2"/>
  <c r="H46" i="2"/>
  <c r="I46" i="2"/>
  <c r="J46" i="2"/>
  <c r="K46" i="2"/>
  <c r="L46" i="2"/>
  <c r="M46" i="2"/>
  <c r="F45" i="2"/>
  <c r="G45" i="2"/>
  <c r="H45" i="2"/>
  <c r="I45" i="2"/>
  <c r="J45" i="2"/>
  <c r="K45" i="2"/>
  <c r="L45" i="2"/>
  <c r="M45" i="2"/>
  <c r="E45" i="2"/>
  <c r="E44" i="2"/>
  <c r="F44" i="2"/>
  <c r="G44" i="2"/>
  <c r="H44" i="2"/>
  <c r="I44" i="2"/>
  <c r="J44" i="2"/>
  <c r="K44" i="2"/>
  <c r="L44" i="2"/>
  <c r="M44" i="2"/>
  <c r="D43" i="10"/>
  <c r="E43" i="10"/>
  <c r="F43" i="10"/>
  <c r="G43" i="10"/>
  <c r="H43" i="10"/>
  <c r="I43" i="10"/>
  <c r="J43" i="10"/>
  <c r="K43" i="10"/>
  <c r="L43" i="10"/>
  <c r="M43" i="10"/>
  <c r="N43" i="10"/>
  <c r="C43" i="10"/>
  <c r="D29" i="11"/>
  <c r="E29" i="11"/>
  <c r="F29" i="11"/>
  <c r="G29" i="11"/>
  <c r="H29" i="11"/>
  <c r="I29" i="11"/>
  <c r="J29" i="11"/>
  <c r="K29" i="11"/>
  <c r="L29" i="11"/>
  <c r="M29" i="11"/>
  <c r="N29" i="11"/>
  <c r="C29" i="11"/>
  <c r="O20" i="1"/>
  <c r="E18" i="1"/>
  <c r="F18" i="1"/>
  <c r="G18" i="1"/>
  <c r="H18" i="1"/>
  <c r="I18" i="1"/>
  <c r="J18" i="1"/>
  <c r="K18" i="1"/>
  <c r="L18" i="1"/>
  <c r="M18" i="1"/>
  <c r="N18" i="1"/>
  <c r="O18" i="1"/>
  <c r="D18" i="1"/>
  <c r="C27" i="3"/>
  <c r="C45" i="2" l="1"/>
  <c r="C44" i="2"/>
  <c r="C46" i="2"/>
  <c r="C18" i="1"/>
  <c r="C30" i="3"/>
  <c r="C29" i="3"/>
  <c r="D35" i="3"/>
  <c r="F35" i="3"/>
  <c r="G35" i="3"/>
  <c r="H35" i="3"/>
  <c r="I35" i="3"/>
  <c r="J35" i="3"/>
  <c r="K35" i="3"/>
  <c r="L35" i="3"/>
  <c r="M35" i="3"/>
  <c r="N35" i="3"/>
  <c r="O35" i="3"/>
  <c r="E35" i="3"/>
  <c r="E31" i="3"/>
  <c r="D28" i="3"/>
  <c r="C10" i="3"/>
  <c r="F10" i="3" s="1"/>
  <c r="C37" i="3"/>
  <c r="C38" i="3"/>
  <c r="C39" i="3"/>
  <c r="F31" i="3"/>
  <c r="G31" i="3"/>
  <c r="H31" i="3"/>
  <c r="I31" i="3"/>
  <c r="J31" i="3"/>
  <c r="K31" i="3"/>
  <c r="L31" i="3"/>
  <c r="M31" i="3"/>
  <c r="N31" i="3"/>
  <c r="O31" i="3"/>
  <c r="D31" i="3"/>
  <c r="C34" i="3"/>
  <c r="C33" i="3"/>
  <c r="C32" i="3"/>
  <c r="S18" i="3"/>
  <c r="H18" i="3" s="1"/>
  <c r="H16" i="3" s="1"/>
  <c r="H12" i="1" s="1"/>
  <c r="S19" i="3"/>
  <c r="S17" i="3"/>
  <c r="N17" i="3" s="1"/>
  <c r="C19" i="3"/>
  <c r="E15" i="3"/>
  <c r="F15" i="3"/>
  <c r="G15" i="3"/>
  <c r="H15" i="3"/>
  <c r="I15" i="3"/>
  <c r="J15" i="3"/>
  <c r="K15" i="3"/>
  <c r="L15" i="3"/>
  <c r="M15" i="3"/>
  <c r="N15" i="3"/>
  <c r="O15" i="3"/>
  <c r="D15" i="3"/>
  <c r="E14" i="3"/>
  <c r="F14" i="3"/>
  <c r="G14" i="3"/>
  <c r="G13" i="3" s="1"/>
  <c r="H14" i="3"/>
  <c r="I14" i="3"/>
  <c r="I13" i="3" s="1"/>
  <c r="J14" i="3"/>
  <c r="J13" i="3" s="1"/>
  <c r="K14" i="3"/>
  <c r="K13" i="3" s="1"/>
  <c r="L14" i="3"/>
  <c r="L13" i="3" s="1"/>
  <c r="M14" i="3"/>
  <c r="M13" i="3" s="1"/>
  <c r="N14" i="3"/>
  <c r="N13" i="3" s="1"/>
  <c r="O14" i="3"/>
  <c r="O13" i="3" s="1"/>
  <c r="D14" i="3"/>
  <c r="D7" i="3"/>
  <c r="C11" i="3"/>
  <c r="I11" i="3" s="1"/>
  <c r="C12" i="3"/>
  <c r="O10" i="3"/>
  <c r="O11" i="3"/>
  <c r="E7" i="3"/>
  <c r="F7" i="3"/>
  <c r="G7" i="3"/>
  <c r="H7" i="3"/>
  <c r="I7" i="3"/>
  <c r="J7" i="3"/>
  <c r="K7" i="3"/>
  <c r="L7" i="3"/>
  <c r="M7" i="3"/>
  <c r="N7" i="3"/>
  <c r="O7" i="3"/>
  <c r="E8" i="3"/>
  <c r="F8" i="3"/>
  <c r="G8" i="3"/>
  <c r="H8" i="3"/>
  <c r="I8" i="3"/>
  <c r="J8" i="3"/>
  <c r="K8" i="3"/>
  <c r="L8" i="3"/>
  <c r="M8" i="3"/>
  <c r="N8" i="3"/>
  <c r="O8" i="3"/>
  <c r="D8" i="3"/>
  <c r="F6" i="3"/>
  <c r="C6" i="3" s="1"/>
  <c r="F5" i="3"/>
  <c r="E28" i="3"/>
  <c r="F28" i="3"/>
  <c r="G28" i="3"/>
  <c r="H28" i="3"/>
  <c r="I28" i="3"/>
  <c r="J28" i="3"/>
  <c r="K28" i="3"/>
  <c r="M28" i="3"/>
  <c r="O28" i="3"/>
  <c r="L28" i="3"/>
  <c r="N28" i="3"/>
  <c r="C36" i="3"/>
  <c r="D20" i="3"/>
  <c r="E20" i="3"/>
  <c r="F20" i="3"/>
  <c r="G20" i="3"/>
  <c r="G13" i="1" s="1"/>
  <c r="H20" i="3"/>
  <c r="H13" i="1" s="1"/>
  <c r="I20" i="3"/>
  <c r="I13" i="1" s="1"/>
  <c r="J20" i="3"/>
  <c r="J13" i="1" s="1"/>
  <c r="K20" i="3"/>
  <c r="K13" i="1" s="1"/>
  <c r="L20" i="3"/>
  <c r="L13" i="1" s="1"/>
  <c r="M20" i="3"/>
  <c r="M13" i="1" s="1"/>
  <c r="N20" i="3"/>
  <c r="N13" i="1" s="1"/>
  <c r="O20" i="3"/>
  <c r="O13" i="1" s="1"/>
  <c r="C21" i="3"/>
  <c r="C22" i="3"/>
  <c r="C23" i="3"/>
  <c r="C24" i="3"/>
  <c r="D22" i="11"/>
  <c r="D20" i="11" s="1"/>
  <c r="E22" i="11"/>
  <c r="E19" i="11" s="1"/>
  <c r="F22" i="11"/>
  <c r="F20" i="11" s="1"/>
  <c r="G22" i="11"/>
  <c r="G20" i="11" s="1"/>
  <c r="H22" i="11"/>
  <c r="H20" i="11" s="1"/>
  <c r="I22" i="11"/>
  <c r="I20" i="11" s="1"/>
  <c r="J22" i="11"/>
  <c r="J20" i="11" s="1"/>
  <c r="K22" i="11"/>
  <c r="K20" i="11" s="1"/>
  <c r="L22" i="11"/>
  <c r="L20" i="11" s="1"/>
  <c r="M22" i="11"/>
  <c r="M20" i="11" s="1"/>
  <c r="N22" i="11"/>
  <c r="N20" i="11" s="1"/>
  <c r="C22" i="11"/>
  <c r="D27" i="11"/>
  <c r="E27" i="11"/>
  <c r="F26" i="11"/>
  <c r="G27" i="11"/>
  <c r="J27" i="11"/>
  <c r="K27" i="11"/>
  <c r="M27" i="11"/>
  <c r="N26" i="11"/>
  <c r="H27" i="11"/>
  <c r="D15" i="11"/>
  <c r="D13" i="11" s="1"/>
  <c r="D5" i="11" s="1"/>
  <c r="E15" i="11"/>
  <c r="E13" i="11" s="1"/>
  <c r="F15" i="11"/>
  <c r="F12" i="11" s="1"/>
  <c r="G15" i="11"/>
  <c r="G13" i="11" s="1"/>
  <c r="H15" i="11"/>
  <c r="H13" i="11" s="1"/>
  <c r="H5" i="11" s="1"/>
  <c r="I15" i="11"/>
  <c r="I13" i="11" s="1"/>
  <c r="J15" i="11"/>
  <c r="J13" i="11" s="1"/>
  <c r="K15" i="11"/>
  <c r="K12" i="11" s="1"/>
  <c r="L15" i="11"/>
  <c r="L13" i="11" s="1"/>
  <c r="L5" i="11" s="1"/>
  <c r="M15" i="11"/>
  <c r="M13" i="11" s="1"/>
  <c r="N15" i="11"/>
  <c r="N12" i="11" s="1"/>
  <c r="C15" i="11"/>
  <c r="C13" i="11" s="1"/>
  <c r="O18" i="11"/>
  <c r="L27" i="11"/>
  <c r="I26" i="11"/>
  <c r="O25" i="11"/>
  <c r="O11" i="11"/>
  <c r="C6" i="11"/>
  <c r="C19" i="5"/>
  <c r="C20" i="5" s="1"/>
  <c r="G19" i="5"/>
  <c r="G20" i="5" s="1"/>
  <c r="H19" i="5"/>
  <c r="H20" i="5" s="1"/>
  <c r="I19" i="5"/>
  <c r="I20" i="5" s="1"/>
  <c r="K19" i="5"/>
  <c r="K20" i="5" s="1"/>
  <c r="L19" i="5"/>
  <c r="L20" i="5" s="1"/>
  <c r="M19" i="5"/>
  <c r="M20" i="5" s="1"/>
  <c r="N19" i="5"/>
  <c r="N20" i="5" s="1"/>
  <c r="J19" i="5"/>
  <c r="J20" i="5" s="1"/>
  <c r="D7" i="5"/>
  <c r="G5" i="11" l="1"/>
  <c r="J5" i="11"/>
  <c r="K23" i="2" s="1"/>
  <c r="H13" i="3"/>
  <c r="M5" i="11"/>
  <c r="N23" i="2" s="1"/>
  <c r="P19" i="5"/>
  <c r="E13" i="3"/>
  <c r="C12" i="11"/>
  <c r="K26" i="3"/>
  <c r="K14" i="1" s="1"/>
  <c r="G26" i="3"/>
  <c r="G14" i="1" s="1"/>
  <c r="O26" i="3"/>
  <c r="O14" i="1" s="1"/>
  <c r="H26" i="3"/>
  <c r="H14" i="1" s="1"/>
  <c r="L26" i="3"/>
  <c r="L14" i="1" s="1"/>
  <c r="F13" i="1"/>
  <c r="N26" i="3"/>
  <c r="N14" i="1" s="1"/>
  <c r="E13" i="1"/>
  <c r="J26" i="3"/>
  <c r="J14" i="1" s="1"/>
  <c r="F26" i="3"/>
  <c r="D13" i="1"/>
  <c r="I26" i="3"/>
  <c r="I14" i="1" s="1"/>
  <c r="N4" i="3"/>
  <c r="J4" i="3"/>
  <c r="C8" i="3"/>
  <c r="L4" i="3"/>
  <c r="H4" i="3"/>
  <c r="D4" i="3"/>
  <c r="C7" i="3"/>
  <c r="H10" i="3"/>
  <c r="O4" i="3"/>
  <c r="K4" i="3"/>
  <c r="G4" i="3"/>
  <c r="C5" i="3"/>
  <c r="F4" i="3"/>
  <c r="M4" i="3"/>
  <c r="I4" i="3"/>
  <c r="E4" i="3"/>
  <c r="I10" i="3"/>
  <c r="I9" i="3" s="1"/>
  <c r="C28" i="3"/>
  <c r="J19" i="11"/>
  <c r="N19" i="11"/>
  <c r="N18" i="11" s="1"/>
  <c r="N27" i="11"/>
  <c r="N25" i="11" s="1"/>
  <c r="F19" i="11"/>
  <c r="F13" i="3"/>
  <c r="H11" i="3"/>
  <c r="H9" i="3" s="1"/>
  <c r="G10" i="3"/>
  <c r="G11" i="3"/>
  <c r="F11" i="3"/>
  <c r="F9" i="3" s="1"/>
  <c r="D26" i="3"/>
  <c r="M26" i="3"/>
  <c r="M14" i="1" s="1"/>
  <c r="E26" i="3"/>
  <c r="C35" i="3"/>
  <c r="O18" i="3"/>
  <c r="O16" i="3" s="1"/>
  <c r="O12" i="1" s="1"/>
  <c r="J18" i="3"/>
  <c r="J16" i="3" s="1"/>
  <c r="J12" i="1" s="1"/>
  <c r="E18" i="3"/>
  <c r="E16" i="3" s="1"/>
  <c r="M18" i="3"/>
  <c r="M16" i="3" s="1"/>
  <c r="M12" i="1" s="1"/>
  <c r="I18" i="3"/>
  <c r="I16" i="3" s="1"/>
  <c r="I12" i="1" s="1"/>
  <c r="K18" i="3"/>
  <c r="K16" i="3" s="1"/>
  <c r="K12" i="1" s="1"/>
  <c r="G18" i="3"/>
  <c r="G16" i="3" s="1"/>
  <c r="G12" i="1" s="1"/>
  <c r="N18" i="3"/>
  <c r="N16" i="3" s="1"/>
  <c r="N12" i="1" s="1"/>
  <c r="F18" i="3"/>
  <c r="F16" i="3" s="1"/>
  <c r="L18" i="3"/>
  <c r="L16" i="3" s="1"/>
  <c r="L12" i="1" s="1"/>
  <c r="D9" i="3"/>
  <c r="L9" i="3"/>
  <c r="C14" i="3"/>
  <c r="C15" i="3"/>
  <c r="O9" i="3"/>
  <c r="K9" i="3"/>
  <c r="N9" i="3"/>
  <c r="J9" i="3"/>
  <c r="M9" i="3"/>
  <c r="E9" i="3"/>
  <c r="D13" i="3"/>
  <c r="C31" i="3"/>
  <c r="C20" i="3"/>
  <c r="C4" i="12" s="1"/>
  <c r="C17" i="3"/>
  <c r="D16" i="3"/>
  <c r="E20" i="11"/>
  <c r="E5" i="11" s="1"/>
  <c r="I23" i="2"/>
  <c r="E23" i="2"/>
  <c r="M23" i="2"/>
  <c r="H23" i="2"/>
  <c r="N13" i="11"/>
  <c r="J12" i="11"/>
  <c r="G12" i="11"/>
  <c r="K13" i="11"/>
  <c r="H19" i="11"/>
  <c r="J26" i="11"/>
  <c r="L19" i="11"/>
  <c r="J7" i="11"/>
  <c r="J8" i="11" s="1"/>
  <c r="F27" i="11"/>
  <c r="M19" i="11"/>
  <c r="B22" i="11"/>
  <c r="N7" i="11"/>
  <c r="N8" i="11" s="1"/>
  <c r="F13" i="11"/>
  <c r="F5" i="11" s="1"/>
  <c r="I19" i="11"/>
  <c r="E26" i="11"/>
  <c r="M26" i="11"/>
  <c r="I27" i="11"/>
  <c r="I5" i="11" s="1"/>
  <c r="B29" i="11"/>
  <c r="D19" i="11"/>
  <c r="F7" i="11"/>
  <c r="F8" i="11" s="1"/>
  <c r="C7" i="11"/>
  <c r="C8" i="11" s="1"/>
  <c r="G7" i="11"/>
  <c r="G8" i="11" s="1"/>
  <c r="K7" i="11"/>
  <c r="K8" i="11" s="1"/>
  <c r="D12" i="11"/>
  <c r="H12" i="11"/>
  <c r="L12" i="11"/>
  <c r="B15" i="11"/>
  <c r="C26" i="11"/>
  <c r="G26" i="11"/>
  <c r="K26" i="11"/>
  <c r="K25" i="11" s="1"/>
  <c r="D7" i="11"/>
  <c r="D8" i="11" s="1"/>
  <c r="H7" i="11"/>
  <c r="H8" i="11" s="1"/>
  <c r="L7" i="11"/>
  <c r="L8" i="11" s="1"/>
  <c r="E12" i="11"/>
  <c r="I12" i="11"/>
  <c r="I4" i="11" s="1"/>
  <c r="M12" i="11"/>
  <c r="D26" i="11"/>
  <c r="H26" i="11"/>
  <c r="L26" i="11"/>
  <c r="C27" i="11"/>
  <c r="C19" i="11"/>
  <c r="G19" i="11"/>
  <c r="K19" i="11"/>
  <c r="K4" i="11" s="1"/>
  <c r="E7" i="11"/>
  <c r="E8" i="11" s="1"/>
  <c r="I7" i="11"/>
  <c r="I8" i="11" s="1"/>
  <c r="M7" i="11"/>
  <c r="M8" i="11" s="1"/>
  <c r="C20" i="11"/>
  <c r="C5" i="11" s="1"/>
  <c r="D32" i="10"/>
  <c r="E32" i="10"/>
  <c r="E26" i="10" s="1"/>
  <c r="F32" i="10"/>
  <c r="G32" i="10"/>
  <c r="H32" i="10"/>
  <c r="I32" i="10"/>
  <c r="J32" i="10"/>
  <c r="K32" i="10"/>
  <c r="L32" i="10"/>
  <c r="L25" i="10" s="1"/>
  <c r="M32" i="10"/>
  <c r="M30" i="10" s="1"/>
  <c r="N32" i="10"/>
  <c r="C32" i="10"/>
  <c r="D37" i="10"/>
  <c r="E38" i="10"/>
  <c r="F37" i="10"/>
  <c r="H37" i="10"/>
  <c r="J37" i="10"/>
  <c r="K37" i="10"/>
  <c r="L37" i="10"/>
  <c r="M37" i="10"/>
  <c r="N37" i="10"/>
  <c r="C37" i="10"/>
  <c r="O24" i="10"/>
  <c r="O35" i="10"/>
  <c r="O13" i="10"/>
  <c r="D21" i="10"/>
  <c r="E21" i="10"/>
  <c r="G21" i="10"/>
  <c r="H21" i="10"/>
  <c r="I21" i="10"/>
  <c r="J21" i="10"/>
  <c r="K21" i="10"/>
  <c r="L21" i="10"/>
  <c r="M21" i="10"/>
  <c r="N21" i="10"/>
  <c r="C21" i="10"/>
  <c r="H15" i="5"/>
  <c r="O6" i="8"/>
  <c r="O7" i="8"/>
  <c r="F11" i="5"/>
  <c r="O3" i="8"/>
  <c r="O4" i="8"/>
  <c r="O5" i="8"/>
  <c r="O2" i="8"/>
  <c r="E24" i="2"/>
  <c r="F24" i="2"/>
  <c r="G24" i="2"/>
  <c r="H24" i="2"/>
  <c r="I24" i="2"/>
  <c r="J24" i="2"/>
  <c r="L24" i="2"/>
  <c r="M24" i="2"/>
  <c r="N24" i="2"/>
  <c r="O24" i="2"/>
  <c r="D24" i="2"/>
  <c r="C28" i="2"/>
  <c r="C11" i="2"/>
  <c r="C10" i="2"/>
  <c r="E9" i="10" l="1"/>
  <c r="E10" i="10" s="1"/>
  <c r="L4" i="11"/>
  <c r="J11" i="11"/>
  <c r="J4" i="11"/>
  <c r="H4" i="11"/>
  <c r="I22" i="2" s="1"/>
  <c r="C11" i="11"/>
  <c r="C4" i="11"/>
  <c r="N4" i="11"/>
  <c r="G11" i="11"/>
  <c r="G4" i="11"/>
  <c r="E4" i="11"/>
  <c r="F22" i="2" s="1"/>
  <c r="F4" i="11"/>
  <c r="G22" i="2" s="1"/>
  <c r="M4" i="11"/>
  <c r="D4" i="11"/>
  <c r="J23" i="2"/>
  <c r="F23" i="2"/>
  <c r="N11" i="11"/>
  <c r="N5" i="11"/>
  <c r="O23" i="2" s="1"/>
  <c r="K5" i="11"/>
  <c r="L23" i="2" s="1"/>
  <c r="O22" i="2"/>
  <c r="E3" i="3"/>
  <c r="L3" i="3"/>
  <c r="I3" i="3"/>
  <c r="M3" i="3"/>
  <c r="K3" i="3"/>
  <c r="D3" i="3"/>
  <c r="J3" i="3"/>
  <c r="F3" i="3"/>
  <c r="O3" i="3"/>
  <c r="H3" i="3"/>
  <c r="N3" i="3"/>
  <c r="G9" i="3"/>
  <c r="C9" i="3" s="1"/>
  <c r="C13" i="1"/>
  <c r="F12" i="1"/>
  <c r="D14" i="1"/>
  <c r="F14" i="1"/>
  <c r="D12" i="1"/>
  <c r="E12" i="1"/>
  <c r="E14" i="1"/>
  <c r="C13" i="3"/>
  <c r="C4" i="3"/>
  <c r="J9" i="10"/>
  <c r="J10" i="10" s="1"/>
  <c r="F9" i="10"/>
  <c r="F10" i="10" s="1"/>
  <c r="M9" i="10"/>
  <c r="M10" i="10" s="1"/>
  <c r="N22" i="2"/>
  <c r="D23" i="2"/>
  <c r="N9" i="10"/>
  <c r="N10" i="10" s="1"/>
  <c r="H9" i="10"/>
  <c r="H10" i="10" s="1"/>
  <c r="D9" i="10"/>
  <c r="D10" i="10" s="1"/>
  <c r="M22" i="2"/>
  <c r="C18" i="3"/>
  <c r="C26" i="3"/>
  <c r="C5" i="12" s="1"/>
  <c r="C16" i="3"/>
  <c r="C3" i="12" s="1"/>
  <c r="J22" i="2"/>
  <c r="D22" i="2"/>
  <c r="E22" i="2"/>
  <c r="G23" i="2"/>
  <c r="H22" i="2"/>
  <c r="K11" i="11"/>
  <c r="B20" i="11"/>
  <c r="J18" i="11"/>
  <c r="D11" i="11"/>
  <c r="I18" i="11"/>
  <c r="F18" i="11"/>
  <c r="B19" i="11"/>
  <c r="B13" i="11"/>
  <c r="M18" i="11"/>
  <c r="F25" i="11"/>
  <c r="G25" i="11"/>
  <c r="H18" i="11"/>
  <c r="E18" i="11"/>
  <c r="D18" i="11"/>
  <c r="J25" i="11"/>
  <c r="E25" i="11"/>
  <c r="M25" i="11"/>
  <c r="I25" i="11"/>
  <c r="L18" i="11"/>
  <c r="F11" i="11"/>
  <c r="B26" i="11"/>
  <c r="G18" i="11"/>
  <c r="D25" i="11"/>
  <c r="M11" i="11"/>
  <c r="B7" i="11"/>
  <c r="K18" i="11"/>
  <c r="B12" i="11"/>
  <c r="C25" i="11"/>
  <c r="C18" i="11"/>
  <c r="I11" i="11"/>
  <c r="H25" i="11"/>
  <c r="B27" i="11"/>
  <c r="L25" i="11"/>
  <c r="E11" i="11"/>
  <c r="H11" i="11"/>
  <c r="L11" i="11"/>
  <c r="I37" i="10"/>
  <c r="I9" i="10"/>
  <c r="I10" i="10" s="1"/>
  <c r="G37" i="10"/>
  <c r="E37" i="10"/>
  <c r="L15" i="10"/>
  <c r="K39" i="10"/>
  <c r="K18" i="10"/>
  <c r="G18" i="10"/>
  <c r="N38" i="10"/>
  <c r="J38" i="10"/>
  <c r="N26" i="10"/>
  <c r="J26" i="10"/>
  <c r="F26" i="10"/>
  <c r="N17" i="10"/>
  <c r="F17" i="10"/>
  <c r="M36" i="10"/>
  <c r="I36" i="10"/>
  <c r="E36" i="10"/>
  <c r="M25" i="10"/>
  <c r="I25" i="10"/>
  <c r="E25" i="10"/>
  <c r="L9" i="10"/>
  <c r="L10" i="10" s="1"/>
  <c r="H15" i="10"/>
  <c r="D15" i="10"/>
  <c r="C41" i="10"/>
  <c r="G39" i="10"/>
  <c r="C27" i="10"/>
  <c r="K27" i="10"/>
  <c r="G27" i="10"/>
  <c r="C15" i="10"/>
  <c r="F38" i="10"/>
  <c r="J17" i="10"/>
  <c r="M16" i="10"/>
  <c r="I16" i="10"/>
  <c r="E16" i="10"/>
  <c r="L40" i="10"/>
  <c r="H40" i="10"/>
  <c r="D40" i="10"/>
  <c r="L28" i="10"/>
  <c r="H28" i="10"/>
  <c r="D28" i="10"/>
  <c r="I38" i="10"/>
  <c r="C9" i="10"/>
  <c r="C10" i="10" s="1"/>
  <c r="K9" i="10"/>
  <c r="K10" i="10" s="1"/>
  <c r="G9" i="10"/>
  <c r="G10" i="10" s="1"/>
  <c r="F14" i="10"/>
  <c r="K28" i="10"/>
  <c r="I27" i="10"/>
  <c r="K40" i="10"/>
  <c r="I26" i="10"/>
  <c r="I39" i="10"/>
  <c r="I30" i="10"/>
  <c r="J28" i="10"/>
  <c r="M27" i="10"/>
  <c r="E27" i="10"/>
  <c r="J40" i="10"/>
  <c r="M39" i="10"/>
  <c r="E39" i="10"/>
  <c r="E30" i="10"/>
  <c r="G28" i="10"/>
  <c r="J27" i="10"/>
  <c r="M26" i="10"/>
  <c r="C40" i="10"/>
  <c r="G40" i="10"/>
  <c r="J39" i="10"/>
  <c r="M38" i="10"/>
  <c r="N27" i="10"/>
  <c r="F27" i="10"/>
  <c r="N39" i="10"/>
  <c r="F39" i="10"/>
  <c r="J14" i="10"/>
  <c r="C28" i="10"/>
  <c r="N28" i="10"/>
  <c r="F28" i="10"/>
  <c r="N40" i="10"/>
  <c r="F40" i="10"/>
  <c r="L29" i="10"/>
  <c r="H29" i="10"/>
  <c r="D29" i="10"/>
  <c r="C29" i="10"/>
  <c r="H30" i="10"/>
  <c r="D30" i="10"/>
  <c r="G29" i="10"/>
  <c r="L26" i="10"/>
  <c r="H26" i="10"/>
  <c r="D26" i="10"/>
  <c r="G25" i="10"/>
  <c r="C36" i="10"/>
  <c r="K41" i="10"/>
  <c r="G41" i="10"/>
  <c r="H38" i="10"/>
  <c r="D38" i="10"/>
  <c r="G36" i="10"/>
  <c r="C19" i="10"/>
  <c r="C8" i="10" s="1"/>
  <c r="B21" i="10"/>
  <c r="C26" i="10"/>
  <c r="C30" i="10"/>
  <c r="K30" i="10"/>
  <c r="G30" i="10"/>
  <c r="N29" i="10"/>
  <c r="J29" i="10"/>
  <c r="F29" i="10"/>
  <c r="M28" i="10"/>
  <c r="I28" i="10"/>
  <c r="E28" i="10"/>
  <c r="L27" i="10"/>
  <c r="H27" i="10"/>
  <c r="D27" i="10"/>
  <c r="K26" i="10"/>
  <c r="G26" i="10"/>
  <c r="N25" i="10"/>
  <c r="J25" i="10"/>
  <c r="F25" i="10"/>
  <c r="C38" i="10"/>
  <c r="N41" i="10"/>
  <c r="J41" i="10"/>
  <c r="F41" i="10"/>
  <c r="M40" i="10"/>
  <c r="I40" i="10"/>
  <c r="E40" i="10"/>
  <c r="L39" i="10"/>
  <c r="H39" i="10"/>
  <c r="D39" i="10"/>
  <c r="K38" i="10"/>
  <c r="G38" i="10"/>
  <c r="N36" i="10"/>
  <c r="J36" i="10"/>
  <c r="F36" i="10"/>
  <c r="H25" i="10"/>
  <c r="D25" i="10"/>
  <c r="L41" i="10"/>
  <c r="H41" i="10"/>
  <c r="D41" i="10"/>
  <c r="L36" i="10"/>
  <c r="H36" i="10"/>
  <c r="D36" i="10"/>
  <c r="C25" i="10"/>
  <c r="L30" i="10"/>
  <c r="K29" i="10"/>
  <c r="K25" i="10"/>
  <c r="C39" i="10"/>
  <c r="L38" i="10"/>
  <c r="K36" i="10"/>
  <c r="N14" i="10"/>
  <c r="K17" i="10"/>
  <c r="N30" i="10"/>
  <c r="J30" i="10"/>
  <c r="F30" i="10"/>
  <c r="M29" i="10"/>
  <c r="I29" i="10"/>
  <c r="E29" i="10"/>
  <c r="M41" i="10"/>
  <c r="I41" i="10"/>
  <c r="E41" i="10"/>
  <c r="B32" i="10"/>
  <c r="B43" i="10"/>
  <c r="M19" i="10"/>
  <c r="E19" i="10"/>
  <c r="G17" i="10"/>
  <c r="I15" i="10"/>
  <c r="C16" i="10"/>
  <c r="K19" i="10"/>
  <c r="K8" i="10" s="1"/>
  <c r="M17" i="10"/>
  <c r="E17" i="10"/>
  <c r="G15" i="10"/>
  <c r="I19" i="10"/>
  <c r="M15" i="10"/>
  <c r="E15" i="10"/>
  <c r="C17" i="10"/>
  <c r="G19" i="10"/>
  <c r="I17" i="10"/>
  <c r="K15" i="10"/>
  <c r="D19" i="10"/>
  <c r="L14" i="10"/>
  <c r="L3" i="10" s="1"/>
  <c r="H14" i="10"/>
  <c r="D14" i="10"/>
  <c r="N18" i="10"/>
  <c r="J18" i="10"/>
  <c r="F18" i="10"/>
  <c r="L16" i="10"/>
  <c r="H16" i="10"/>
  <c r="D16" i="10"/>
  <c r="K14" i="10"/>
  <c r="G14" i="10"/>
  <c r="C14" i="10"/>
  <c r="C18" i="10"/>
  <c r="N19" i="10"/>
  <c r="J19" i="10"/>
  <c r="F19" i="10"/>
  <c r="M18" i="10"/>
  <c r="M7" i="10" s="1"/>
  <c r="I18" i="10"/>
  <c r="E18" i="10"/>
  <c r="L17" i="10"/>
  <c r="H17" i="10"/>
  <c r="D17" i="10"/>
  <c r="K16" i="10"/>
  <c r="K5" i="10" s="1"/>
  <c r="G16" i="10"/>
  <c r="G5" i="10" s="1"/>
  <c r="N15" i="10"/>
  <c r="J15" i="10"/>
  <c r="F15" i="10"/>
  <c r="L18" i="10"/>
  <c r="H18" i="10"/>
  <c r="H7" i="10" s="1"/>
  <c r="D18" i="10"/>
  <c r="N16" i="10"/>
  <c r="J16" i="10"/>
  <c r="F16" i="10"/>
  <c r="M14" i="10"/>
  <c r="I14" i="10"/>
  <c r="E14" i="10"/>
  <c r="L19" i="10"/>
  <c r="H19" i="10"/>
  <c r="J4" i="10" l="1"/>
  <c r="K3" i="10"/>
  <c r="J7" i="10"/>
  <c r="M3" i="10"/>
  <c r="I6" i="10"/>
  <c r="H6" i="10"/>
  <c r="D5" i="10"/>
  <c r="I8" i="10"/>
  <c r="J19" i="2" s="1"/>
  <c r="L7" i="10"/>
  <c r="F8" i="10"/>
  <c r="C3" i="10"/>
  <c r="C6" i="10"/>
  <c r="D17" i="2" s="1"/>
  <c r="M8" i="10"/>
  <c r="I3" i="10"/>
  <c r="F4" i="10"/>
  <c r="D3" i="10"/>
  <c r="K4" i="10"/>
  <c r="H8" i="10"/>
  <c r="D7" i="10"/>
  <c r="D6" i="10"/>
  <c r="E17" i="2" s="1"/>
  <c r="I7" i="10"/>
  <c r="N8" i="10"/>
  <c r="F7" i="10"/>
  <c r="G18" i="2" s="1"/>
  <c r="H3" i="10"/>
  <c r="I14" i="2" s="1"/>
  <c r="M4" i="10"/>
  <c r="M6" i="10"/>
  <c r="G6" i="10"/>
  <c r="H4" i="10"/>
  <c r="F6" i="10"/>
  <c r="G17" i="2" s="1"/>
  <c r="E3" i="10"/>
  <c r="J5" i="10"/>
  <c r="D8" i="10"/>
  <c r="E19" i="2" s="1"/>
  <c r="G4" i="10"/>
  <c r="L5" i="10"/>
  <c r="E6" i="10"/>
  <c r="I4" i="10"/>
  <c r="E5" i="10"/>
  <c r="F16" i="2" s="1"/>
  <c r="K7" i="10"/>
  <c r="F5" i="10"/>
  <c r="N4" i="10"/>
  <c r="C7" i="10"/>
  <c r="D18" i="2" s="1"/>
  <c r="G8" i="10"/>
  <c r="E8" i="10"/>
  <c r="F3" i="10"/>
  <c r="G14" i="2" s="1"/>
  <c r="I5" i="10"/>
  <c r="J16" i="2" s="1"/>
  <c r="C4" i="10"/>
  <c r="N6" i="10"/>
  <c r="O17" i="2" s="1"/>
  <c r="L8" i="10"/>
  <c r="M19" i="2" s="1"/>
  <c r="L6" i="10"/>
  <c r="M17" i="2" s="1"/>
  <c r="H5" i="10"/>
  <c r="N7" i="10"/>
  <c r="C5" i="10"/>
  <c r="D16" i="2" s="1"/>
  <c r="K6" i="10"/>
  <c r="L17" i="2" s="1"/>
  <c r="M5" i="10"/>
  <c r="L4" i="10"/>
  <c r="J3" i="10"/>
  <c r="K14" i="2" s="1"/>
  <c r="N5" i="10"/>
  <c r="O16" i="2" s="1"/>
  <c r="E7" i="10"/>
  <c r="J8" i="10"/>
  <c r="G3" i="10"/>
  <c r="H14" i="2" s="1"/>
  <c r="E4" i="10"/>
  <c r="N3" i="10"/>
  <c r="O14" i="2" s="1"/>
  <c r="J6" i="10"/>
  <c r="D4" i="10"/>
  <c r="G7" i="10"/>
  <c r="H18" i="2" s="1"/>
  <c r="G3" i="3"/>
  <c r="C3" i="3"/>
  <c r="C2" i="12" s="1"/>
  <c r="C14" i="1"/>
  <c r="C12" i="1"/>
  <c r="C23" i="2"/>
  <c r="B18" i="11"/>
  <c r="B5" i="11"/>
  <c r="K22" i="2"/>
  <c r="L22" i="2"/>
  <c r="B11" i="11"/>
  <c r="B4" i="11"/>
  <c r="B25" i="11"/>
  <c r="K16" i="2"/>
  <c r="M18" i="2"/>
  <c r="G19" i="2"/>
  <c r="I16" i="2"/>
  <c r="O18" i="2"/>
  <c r="N19" i="2"/>
  <c r="N16" i="2"/>
  <c r="J14" i="2"/>
  <c r="L16" i="2"/>
  <c r="F18" i="2"/>
  <c r="M16" i="2"/>
  <c r="F17" i="2"/>
  <c r="B9" i="10"/>
  <c r="I19" i="2"/>
  <c r="N14" i="2"/>
  <c r="E18" i="2"/>
  <c r="J18" i="2"/>
  <c r="O19" i="2"/>
  <c r="L14" i="2"/>
  <c r="J17" i="2"/>
  <c r="N17" i="2"/>
  <c r="H17" i="2"/>
  <c r="K17" i="2"/>
  <c r="F14" i="2"/>
  <c r="H16" i="2"/>
  <c r="K19" i="2"/>
  <c r="G16" i="2"/>
  <c r="I18" i="2"/>
  <c r="I17" i="2"/>
  <c r="N18" i="2"/>
  <c r="E16" i="2"/>
  <c r="K18" i="2"/>
  <c r="M14" i="2"/>
  <c r="H19" i="2"/>
  <c r="L19" i="2"/>
  <c r="F19" i="2"/>
  <c r="D19" i="2"/>
  <c r="N24" i="10"/>
  <c r="L18" i="2"/>
  <c r="F24" i="10"/>
  <c r="N13" i="10"/>
  <c r="E24" i="10"/>
  <c r="J24" i="10"/>
  <c r="M24" i="10"/>
  <c r="B38" i="10"/>
  <c r="B15" i="10"/>
  <c r="B41" i="10"/>
  <c r="I24" i="10"/>
  <c r="B30" i="10"/>
  <c r="B18" i="10"/>
  <c r="B14" i="10"/>
  <c r="B17" i="10"/>
  <c r="B19" i="10"/>
  <c r="C13" i="10"/>
  <c r="G13" i="10"/>
  <c r="B36" i="10"/>
  <c r="E13" i="10"/>
  <c r="B16" i="10"/>
  <c r="M13" i="10"/>
  <c r="H24" i="10"/>
  <c r="B27" i="10"/>
  <c r="D24" i="10"/>
  <c r="B26" i="10"/>
  <c r="B28" i="10"/>
  <c r="G24" i="10"/>
  <c r="B29" i="10"/>
  <c r="B40" i="10"/>
  <c r="L24" i="10"/>
  <c r="C24" i="10"/>
  <c r="B25" i="10"/>
  <c r="K24" i="10"/>
  <c r="B39" i="10"/>
  <c r="F13" i="10"/>
  <c r="J13" i="10"/>
  <c r="K13" i="10"/>
  <c r="I13" i="10"/>
  <c r="H13" i="10"/>
  <c r="L13" i="10"/>
  <c r="D13" i="10"/>
  <c r="D2" i="10" l="1"/>
  <c r="C1" i="12"/>
  <c r="D14" i="2"/>
  <c r="C16" i="2"/>
  <c r="C19" i="2"/>
  <c r="C18" i="2"/>
  <c r="C17" i="2"/>
  <c r="C22" i="2"/>
  <c r="B5" i="10"/>
  <c r="B8" i="10"/>
  <c r="B7" i="10"/>
  <c r="B6" i="10"/>
  <c r="B13" i="10"/>
  <c r="B24" i="10"/>
  <c r="B2" i="12" l="1"/>
  <c r="A21" i="1"/>
  <c r="A20" i="1"/>
  <c r="A19" i="1"/>
  <c r="A17" i="1"/>
  <c r="A16" i="1"/>
  <c r="B4" i="12" l="1"/>
  <c r="B3" i="12"/>
  <c r="B5" i="12"/>
  <c r="K47" i="2"/>
  <c r="K21" i="1" s="1"/>
  <c r="D4" i="2" l="1"/>
  <c r="E4" i="2"/>
  <c r="F4" i="2"/>
  <c r="G4" i="2"/>
  <c r="H4" i="2"/>
  <c r="I4" i="2"/>
  <c r="J4" i="2"/>
  <c r="K4" i="2"/>
  <c r="L4" i="2"/>
  <c r="M4" i="2"/>
  <c r="N4" i="2"/>
  <c r="O4" i="2"/>
  <c r="E40" i="2"/>
  <c r="F40" i="2"/>
  <c r="G40" i="2"/>
  <c r="H40" i="2"/>
  <c r="I40" i="2"/>
  <c r="J40" i="2"/>
  <c r="K40" i="2"/>
  <c r="L40" i="2"/>
  <c r="M40" i="2"/>
  <c r="N40" i="2"/>
  <c r="O40" i="2"/>
  <c r="E41" i="2"/>
  <c r="F41" i="2"/>
  <c r="G41" i="2"/>
  <c r="H41" i="2"/>
  <c r="I41" i="2"/>
  <c r="J41" i="2"/>
  <c r="K41" i="2"/>
  <c r="L41" i="2"/>
  <c r="M41" i="2"/>
  <c r="N41" i="2"/>
  <c r="O41" i="2"/>
  <c r="D41" i="2"/>
  <c r="D40" i="2"/>
  <c r="E43" i="2"/>
  <c r="F43" i="2"/>
  <c r="G43" i="2"/>
  <c r="H43" i="2"/>
  <c r="I43" i="2"/>
  <c r="J43" i="2"/>
  <c r="K43" i="2"/>
  <c r="L43" i="2"/>
  <c r="M43" i="2"/>
  <c r="D11" i="5"/>
  <c r="D15" i="5"/>
  <c r="E15" i="5"/>
  <c r="F15" i="5"/>
  <c r="G15" i="5"/>
  <c r="I15" i="5"/>
  <c r="J15" i="5"/>
  <c r="K15" i="5"/>
  <c r="L15" i="5"/>
  <c r="M15" i="5"/>
  <c r="N15" i="5"/>
  <c r="D13" i="5"/>
  <c r="E13" i="5"/>
  <c r="F13" i="5"/>
  <c r="G13" i="5"/>
  <c r="H13" i="5"/>
  <c r="I13" i="5"/>
  <c r="J13" i="5"/>
  <c r="K13" i="5"/>
  <c r="L13" i="5"/>
  <c r="M13" i="5"/>
  <c r="N13" i="5"/>
  <c r="E11" i="5"/>
  <c r="G11" i="5"/>
  <c r="H11" i="5"/>
  <c r="I11" i="5"/>
  <c r="J11" i="5"/>
  <c r="K11" i="5"/>
  <c r="L11" i="5"/>
  <c r="M11" i="5"/>
  <c r="N11" i="5"/>
  <c r="D9" i="5"/>
  <c r="E9" i="5"/>
  <c r="F9" i="5"/>
  <c r="G9" i="5"/>
  <c r="H9" i="5"/>
  <c r="I9" i="5"/>
  <c r="J9" i="5"/>
  <c r="K9" i="5"/>
  <c r="L9" i="5"/>
  <c r="M9" i="5"/>
  <c r="N9" i="5"/>
  <c r="E7" i="5"/>
  <c r="F7" i="5"/>
  <c r="G7" i="5"/>
  <c r="H7" i="5"/>
  <c r="I7" i="5"/>
  <c r="J7" i="5"/>
  <c r="K7" i="5"/>
  <c r="L7" i="5"/>
  <c r="M7" i="5"/>
  <c r="N7" i="5"/>
  <c r="D5" i="5"/>
  <c r="E5" i="5"/>
  <c r="F5" i="5"/>
  <c r="G5" i="5"/>
  <c r="H5" i="5"/>
  <c r="I5" i="5"/>
  <c r="J5" i="5"/>
  <c r="K5" i="5"/>
  <c r="L5" i="5"/>
  <c r="M5" i="5"/>
  <c r="N5" i="5"/>
  <c r="D3" i="5"/>
  <c r="E3" i="5"/>
  <c r="F3" i="5"/>
  <c r="G3" i="5"/>
  <c r="H3" i="5"/>
  <c r="I3" i="5"/>
  <c r="J3" i="5"/>
  <c r="K3" i="5"/>
  <c r="L3" i="5"/>
  <c r="M3" i="5"/>
  <c r="N3" i="5"/>
  <c r="C15" i="5"/>
  <c r="C13" i="5"/>
  <c r="C11" i="5"/>
  <c r="C9" i="5"/>
  <c r="C7" i="5"/>
  <c r="C5" i="5"/>
  <c r="C3" i="5"/>
  <c r="O9" i="2"/>
  <c r="N9" i="2"/>
  <c r="M9" i="2"/>
  <c r="L9" i="2"/>
  <c r="K9" i="2"/>
  <c r="J9" i="2"/>
  <c r="I9" i="2"/>
  <c r="H9" i="2"/>
  <c r="G9" i="2"/>
  <c r="F9" i="2"/>
  <c r="E9" i="2"/>
  <c r="D9" i="2"/>
  <c r="O8" i="2"/>
  <c r="N8" i="2"/>
  <c r="M8" i="2"/>
  <c r="L8" i="2"/>
  <c r="K8" i="2"/>
  <c r="J8" i="2"/>
  <c r="I8" i="2"/>
  <c r="H8" i="2"/>
  <c r="G8" i="2"/>
  <c r="F8" i="2"/>
  <c r="E8" i="2"/>
  <c r="D8" i="2"/>
  <c r="O6" i="2"/>
  <c r="N6" i="2"/>
  <c r="M6" i="2"/>
  <c r="L6" i="2"/>
  <c r="K6" i="2"/>
  <c r="J6" i="2"/>
  <c r="I6" i="2"/>
  <c r="H6" i="2"/>
  <c r="G6" i="2"/>
  <c r="F6" i="2"/>
  <c r="E6" i="2"/>
  <c r="D6" i="2"/>
  <c r="O5" i="2"/>
  <c r="N5" i="2"/>
  <c r="M5" i="2"/>
  <c r="L5" i="2"/>
  <c r="K5" i="2"/>
  <c r="J5" i="2"/>
  <c r="I5" i="2"/>
  <c r="H5" i="2"/>
  <c r="G5" i="2"/>
  <c r="F5" i="2"/>
  <c r="E5" i="2"/>
  <c r="D5" i="2"/>
  <c r="D2" i="5" l="1"/>
  <c r="M39" i="2"/>
  <c r="I39" i="2"/>
  <c r="E39" i="2"/>
  <c r="N39" i="2"/>
  <c r="J39" i="2"/>
  <c r="F39" i="2"/>
  <c r="L39" i="2"/>
  <c r="H39" i="2"/>
  <c r="D39" i="2"/>
  <c r="O39" i="2"/>
  <c r="K39" i="2"/>
  <c r="G39" i="2"/>
  <c r="E3" i="2"/>
  <c r="E16" i="1" s="1"/>
  <c r="M3" i="2"/>
  <c r="M16" i="1" s="1"/>
  <c r="I3" i="2"/>
  <c r="I16" i="1" s="1"/>
  <c r="L3" i="2"/>
  <c r="L16" i="1" s="1"/>
  <c r="H3" i="2"/>
  <c r="H16" i="1" s="1"/>
  <c r="D3" i="2"/>
  <c r="O3" i="2"/>
  <c r="O16" i="1" s="1"/>
  <c r="K3" i="2"/>
  <c r="K16" i="1" s="1"/>
  <c r="G3" i="2"/>
  <c r="G16" i="1" s="1"/>
  <c r="N3" i="2"/>
  <c r="N16" i="1" s="1"/>
  <c r="J3" i="2"/>
  <c r="J16" i="1" s="1"/>
  <c r="F3" i="2"/>
  <c r="F16" i="1" s="1"/>
  <c r="H11" i="1"/>
  <c r="E11" i="1"/>
  <c r="I11" i="1"/>
  <c r="M11" i="1"/>
  <c r="G11" i="1"/>
  <c r="K11" i="1"/>
  <c r="O11" i="1"/>
  <c r="L11" i="1"/>
  <c r="F11" i="1"/>
  <c r="J11" i="1"/>
  <c r="N11" i="1"/>
  <c r="C2" i="5"/>
  <c r="C3" i="11" s="1"/>
  <c r="L2" i="5"/>
  <c r="L3" i="11" s="1"/>
  <c r="H2" i="5"/>
  <c r="H3" i="11" s="1"/>
  <c r="D3" i="11"/>
  <c r="K2" i="5"/>
  <c r="K3" i="11" s="1"/>
  <c r="G2" i="5"/>
  <c r="G3" i="11" s="1"/>
  <c r="N2" i="5"/>
  <c r="N3" i="11" s="1"/>
  <c r="J2" i="5"/>
  <c r="J3" i="11" s="1"/>
  <c r="F2" i="5"/>
  <c r="F3" i="11" s="1"/>
  <c r="M2" i="5"/>
  <c r="M3" i="11" s="1"/>
  <c r="I2" i="5"/>
  <c r="I3" i="11" s="1"/>
  <c r="E2" i="5"/>
  <c r="E3" i="11" s="1"/>
  <c r="B15" i="5"/>
  <c r="B9" i="5"/>
  <c r="B7" i="5"/>
  <c r="B5" i="5"/>
  <c r="B13" i="5"/>
  <c r="B11" i="5"/>
  <c r="B3" i="5"/>
  <c r="D30" i="2"/>
  <c r="C36" i="2"/>
  <c r="C35" i="2"/>
  <c r="E47" i="2"/>
  <c r="E21" i="1" s="1"/>
  <c r="F47" i="2"/>
  <c r="F21" i="1" s="1"/>
  <c r="G47" i="2"/>
  <c r="G21" i="1" s="1"/>
  <c r="H47" i="2"/>
  <c r="H21" i="1" s="1"/>
  <c r="I47" i="2"/>
  <c r="I21" i="1" s="1"/>
  <c r="J47" i="2"/>
  <c r="J21" i="1" s="1"/>
  <c r="L47" i="2"/>
  <c r="L21" i="1" s="1"/>
  <c r="M47" i="2"/>
  <c r="M21" i="1" s="1"/>
  <c r="N47" i="2"/>
  <c r="N21" i="1" s="1"/>
  <c r="O47" i="2"/>
  <c r="O21" i="1" s="1"/>
  <c r="D47" i="2"/>
  <c r="C48" i="2"/>
  <c r="I42" i="2"/>
  <c r="E30" i="2"/>
  <c r="E19" i="1" s="1"/>
  <c r="F30" i="2"/>
  <c r="F19" i="1" s="1"/>
  <c r="G30" i="2"/>
  <c r="G19" i="1" s="1"/>
  <c r="H30" i="2"/>
  <c r="H19" i="1" s="1"/>
  <c r="I30" i="2"/>
  <c r="I19" i="1" s="1"/>
  <c r="J30" i="2"/>
  <c r="J19" i="1" s="1"/>
  <c r="L30" i="2"/>
  <c r="L19" i="1" s="1"/>
  <c r="M30" i="2"/>
  <c r="M19" i="1" s="1"/>
  <c r="N30" i="2"/>
  <c r="N19" i="1" s="1"/>
  <c r="O30" i="2"/>
  <c r="O19" i="1" s="1"/>
  <c r="C33" i="2"/>
  <c r="C34" i="2"/>
  <c r="C31" i="2"/>
  <c r="C37" i="2"/>
  <c r="D21" i="2" l="1"/>
  <c r="D20" i="2" s="1"/>
  <c r="C2" i="11"/>
  <c r="F21" i="2"/>
  <c r="F20" i="2" s="1"/>
  <c r="E2" i="11"/>
  <c r="O21" i="2"/>
  <c r="O20" i="2" s="1"/>
  <c r="N2" i="11"/>
  <c r="N21" i="2"/>
  <c r="N20" i="2" s="1"/>
  <c r="M2" i="11"/>
  <c r="I21" i="2"/>
  <c r="I20" i="2" s="1"/>
  <c r="H2" i="11"/>
  <c r="E21" i="2"/>
  <c r="E20" i="2" s="1"/>
  <c r="D2" i="11"/>
  <c r="H21" i="2"/>
  <c r="H20" i="2" s="1"/>
  <c r="G2" i="11"/>
  <c r="K21" i="2"/>
  <c r="K20" i="2" s="1"/>
  <c r="J2" i="11"/>
  <c r="J21" i="2"/>
  <c r="J20" i="2" s="1"/>
  <c r="I2" i="11"/>
  <c r="L21" i="2"/>
  <c r="L20" i="2" s="1"/>
  <c r="K2" i="11"/>
  <c r="M21" i="2"/>
  <c r="M20" i="2" s="1"/>
  <c r="L2" i="11"/>
  <c r="G21" i="2"/>
  <c r="G20" i="2" s="1"/>
  <c r="F2" i="11"/>
  <c r="B3" i="11"/>
  <c r="B2" i="11" s="1"/>
  <c r="D19" i="1"/>
  <c r="D21" i="1"/>
  <c r="C21" i="1" s="1"/>
  <c r="M10" i="1"/>
  <c r="N2" i="3"/>
  <c r="N10" i="1"/>
  <c r="I10" i="1"/>
  <c r="I2" i="3"/>
  <c r="H2" i="3"/>
  <c r="H10" i="1"/>
  <c r="J10" i="1"/>
  <c r="J2" i="3"/>
  <c r="K10" i="1"/>
  <c r="K2" i="3"/>
  <c r="E10" i="1"/>
  <c r="E2" i="3"/>
  <c r="O10" i="1"/>
  <c r="O2" i="3"/>
  <c r="F10" i="1"/>
  <c r="F2" i="3"/>
  <c r="L10" i="1"/>
  <c r="L2" i="3"/>
  <c r="G10" i="1"/>
  <c r="G2" i="3"/>
  <c r="M2" i="3"/>
  <c r="B2" i="5"/>
  <c r="N42" i="2"/>
  <c r="J42" i="2"/>
  <c r="E42" i="2"/>
  <c r="I38" i="2"/>
  <c r="H20" i="1" s="1"/>
  <c r="F42" i="2"/>
  <c r="F38" i="2" s="1"/>
  <c r="E20" i="1" s="1"/>
  <c r="K30" i="2"/>
  <c r="K19" i="1" s="1"/>
  <c r="M42" i="2"/>
  <c r="H42" i="2"/>
  <c r="H38" i="2" s="1"/>
  <c r="G20" i="1" s="1"/>
  <c r="L42" i="2"/>
  <c r="G42" i="2"/>
  <c r="O42" i="2"/>
  <c r="K42" i="2"/>
  <c r="C49" i="2"/>
  <c r="C47" i="2"/>
  <c r="D7" i="12" s="1"/>
  <c r="C32" i="2"/>
  <c r="C43" i="2"/>
  <c r="C41" i="2"/>
  <c r="C40" i="2"/>
  <c r="C42" i="2" l="1"/>
  <c r="C39" i="2"/>
  <c r="D2" i="3"/>
  <c r="D11" i="1"/>
  <c r="C11" i="1" s="1"/>
  <c r="C19" i="1"/>
  <c r="C30" i="2"/>
  <c r="D5" i="12" s="1"/>
  <c r="E38" i="2"/>
  <c r="D20" i="1" s="1"/>
  <c r="D38" i="2"/>
  <c r="N38" i="2"/>
  <c r="M20" i="1" s="1"/>
  <c r="G38" i="2"/>
  <c r="F20" i="1" s="1"/>
  <c r="O38" i="2"/>
  <c r="N20" i="1" s="1"/>
  <c r="K38" i="2"/>
  <c r="J20" i="1" s="1"/>
  <c r="J38" i="2"/>
  <c r="I20" i="1" s="1"/>
  <c r="M38" i="2"/>
  <c r="L20" i="1" s="1"/>
  <c r="L38" i="2"/>
  <c r="K20" i="1" s="1"/>
  <c r="C20" i="1" l="1"/>
  <c r="C2" i="3"/>
  <c r="B2" i="7" s="1"/>
  <c r="D10" i="1"/>
  <c r="C38" i="2"/>
  <c r="B6" i="7" l="1"/>
  <c r="D6" i="12"/>
  <c r="B27" i="3"/>
  <c r="B4" i="3"/>
  <c r="B12" i="3"/>
  <c r="B16" i="3"/>
  <c r="B20" i="3"/>
  <c r="B24" i="3"/>
  <c r="B29" i="3"/>
  <c r="B33" i="3"/>
  <c r="B37" i="3"/>
  <c r="B6" i="3"/>
  <c r="B13" i="3"/>
  <c r="B17" i="3"/>
  <c r="B21" i="3"/>
  <c r="B25" i="3"/>
  <c r="B30" i="3"/>
  <c r="B34" i="3"/>
  <c r="B38" i="3"/>
  <c r="B7" i="3"/>
  <c r="B10" i="3"/>
  <c r="B14" i="3"/>
  <c r="B18" i="3"/>
  <c r="B22" i="3"/>
  <c r="B26" i="3"/>
  <c r="B31" i="3"/>
  <c r="B35" i="3"/>
  <c r="B39" i="3"/>
  <c r="B11" i="3"/>
  <c r="B15" i="3"/>
  <c r="B19" i="3"/>
  <c r="B23" i="3"/>
  <c r="B28" i="3"/>
  <c r="B32" i="3"/>
  <c r="B36" i="3"/>
  <c r="B9" i="3"/>
  <c r="B8" i="3"/>
  <c r="B5" i="3"/>
  <c r="B2" i="3"/>
  <c r="C10" i="1"/>
  <c r="B11" i="1" s="1"/>
  <c r="B3" i="3"/>
  <c r="C25" i="2"/>
  <c r="C21" i="2"/>
  <c r="C27" i="2"/>
  <c r="K24" i="2"/>
  <c r="B12" i="1" l="1"/>
  <c r="B13" i="1"/>
  <c r="B14" i="1"/>
  <c r="B10" i="1"/>
  <c r="C24" i="2"/>
  <c r="C26" i="2"/>
  <c r="C7" i="2"/>
  <c r="C9" i="2"/>
  <c r="C4" i="2"/>
  <c r="C8" i="2"/>
  <c r="C6" i="2"/>
  <c r="C5" i="2"/>
  <c r="C3" i="2" l="1"/>
  <c r="D2" i="12" s="1"/>
  <c r="D16" i="1"/>
  <c r="C20" i="2"/>
  <c r="C16" i="1" l="1"/>
  <c r="B5" i="7"/>
  <c r="O15" i="2"/>
  <c r="O13" i="2" s="1"/>
  <c r="O12" i="2" s="1"/>
  <c r="O17" i="1" s="1"/>
  <c r="N35" i="10"/>
  <c r="O2" i="2" l="1"/>
  <c r="O15" i="1"/>
  <c r="O22" i="1" s="1"/>
  <c r="O4" i="1" s="1"/>
  <c r="O3" i="1" s="1"/>
  <c r="N2" i="10"/>
  <c r="C35" i="10"/>
  <c r="H15" i="2"/>
  <c r="H13" i="2" s="1"/>
  <c r="H12" i="2" s="1"/>
  <c r="H17" i="1" s="1"/>
  <c r="K35" i="10"/>
  <c r="M15" i="2"/>
  <c r="M13" i="2" s="1"/>
  <c r="M12" i="2" s="1"/>
  <c r="M17" i="1" s="1"/>
  <c r="L35" i="10"/>
  <c r="G15" i="2"/>
  <c r="G13" i="2" s="1"/>
  <c r="G12" i="2" s="1"/>
  <c r="G17" i="1" s="1"/>
  <c r="M35" i="10"/>
  <c r="J15" i="2"/>
  <c r="J13" i="2" s="1"/>
  <c r="J12" i="2" s="1"/>
  <c r="J17" i="1" s="1"/>
  <c r="N15" i="2"/>
  <c r="N13" i="2" s="1"/>
  <c r="N12" i="2" s="1"/>
  <c r="N17" i="1" s="1"/>
  <c r="B37" i="10"/>
  <c r="B35" i="10" s="1"/>
  <c r="E35" i="10"/>
  <c r="J35" i="10"/>
  <c r="G35" i="10"/>
  <c r="E15" i="2"/>
  <c r="L15" i="2"/>
  <c r="L13" i="2" s="1"/>
  <c r="L12" i="2" s="1"/>
  <c r="L17" i="1" s="1"/>
  <c r="F35" i="10"/>
  <c r="F15" i="2"/>
  <c r="F13" i="2" s="1"/>
  <c r="F12" i="2" s="1"/>
  <c r="F17" i="1" s="1"/>
  <c r="I35" i="10"/>
  <c r="H35" i="10"/>
  <c r="D35" i="10"/>
  <c r="I15" i="2"/>
  <c r="I13" i="2" s="1"/>
  <c r="I12" i="2" s="1"/>
  <c r="I17" i="1" s="1"/>
  <c r="K2" i="10" l="1"/>
  <c r="F2" i="10"/>
  <c r="N2" i="2"/>
  <c r="N15" i="1"/>
  <c r="J2" i="10"/>
  <c r="K15" i="2"/>
  <c r="K13" i="2" s="1"/>
  <c r="K12" i="2" s="1"/>
  <c r="K17" i="1" s="1"/>
  <c r="G2" i="2"/>
  <c r="G15" i="1"/>
  <c r="G22" i="1" s="1"/>
  <c r="G4" i="1" s="1"/>
  <c r="G3" i="1" s="1"/>
  <c r="F2" i="2"/>
  <c r="F15" i="1"/>
  <c r="M2" i="2"/>
  <c r="M15" i="1"/>
  <c r="M22" i="1" s="1"/>
  <c r="M4" i="1" s="1"/>
  <c r="M3" i="1" s="1"/>
  <c r="J2" i="2"/>
  <c r="J15" i="1"/>
  <c r="J22" i="1" s="1"/>
  <c r="J4" i="1" s="1"/>
  <c r="J3" i="1" s="1"/>
  <c r="H2" i="2"/>
  <c r="H15" i="1"/>
  <c r="H22" i="1" s="1"/>
  <c r="H4" i="1" s="1"/>
  <c r="H3" i="1" s="1"/>
  <c r="I2" i="2"/>
  <c r="I15" i="1"/>
  <c r="I22" i="1" s="1"/>
  <c r="I4" i="1" s="1"/>
  <c r="I3" i="1" s="1"/>
  <c r="L2" i="2"/>
  <c r="L15" i="1"/>
  <c r="M2" i="10"/>
  <c r="L2" i="10"/>
  <c r="C2" i="10"/>
  <c r="D15" i="2"/>
  <c r="I2" i="10"/>
  <c r="G2" i="10"/>
  <c r="E2" i="10"/>
  <c r="B4" i="10"/>
  <c r="H2" i="10"/>
  <c r="L22" i="1" l="1"/>
  <c r="L4" i="1" s="1"/>
  <c r="L3" i="1" s="1"/>
  <c r="F22" i="1"/>
  <c r="K2" i="2"/>
  <c r="K15" i="1"/>
  <c r="K22" i="1" s="1"/>
  <c r="K4" i="1" s="1"/>
  <c r="K3" i="1" s="1"/>
  <c r="N22" i="1"/>
  <c r="N4" i="1" s="1"/>
  <c r="N3" i="1" s="1"/>
  <c r="C15" i="2"/>
  <c r="D13" i="2"/>
  <c r="F4" i="1" l="1"/>
  <c r="F3" i="1" s="1"/>
  <c r="D12" i="2"/>
  <c r="D17" i="1" l="1"/>
  <c r="D2" i="2"/>
  <c r="D15" i="1" l="1"/>
  <c r="D22" i="1" l="1"/>
  <c r="D4" i="1" s="1"/>
  <c r="D3" i="1" l="1"/>
  <c r="D6" i="1"/>
  <c r="E2" i="1" s="1"/>
  <c r="B3" i="10" l="1"/>
  <c r="B2" i="10" s="1"/>
  <c r="E14" i="2"/>
  <c r="C14" i="2" s="1"/>
  <c r="E13" i="2" l="1"/>
  <c r="E12" i="2" s="1"/>
  <c r="E17" i="1" s="1"/>
  <c r="C13" i="2"/>
  <c r="E2" i="2" l="1"/>
  <c r="E15" i="1"/>
  <c r="C17" i="1"/>
  <c r="C12" i="2"/>
  <c r="D3" i="12" s="1"/>
  <c r="B4" i="7" l="1"/>
  <c r="B3" i="7" s="1"/>
  <c r="B10" i="7" s="1"/>
  <c r="C2" i="2"/>
  <c r="C15" i="1"/>
  <c r="B17" i="1" s="1"/>
  <c r="E22" i="1"/>
  <c r="E4" i="1" s="1"/>
  <c r="B25" i="2" l="1"/>
  <c r="B33" i="2"/>
  <c r="B47" i="2"/>
  <c r="B38" i="2"/>
  <c r="B6" i="2"/>
  <c r="B52" i="2"/>
  <c r="B46" i="2"/>
  <c r="B32" i="2"/>
  <c r="B3" i="2"/>
  <c r="B20" i="2"/>
  <c r="B44" i="2"/>
  <c r="B41" i="2"/>
  <c r="B50" i="2"/>
  <c r="B35" i="2"/>
  <c r="B42" i="2"/>
  <c r="B17" i="2"/>
  <c r="B23" i="2"/>
  <c r="B28" i="2"/>
  <c r="B18" i="2"/>
  <c r="B39" i="2"/>
  <c r="B37" i="2"/>
  <c r="B4" i="2"/>
  <c r="B45" i="2"/>
  <c r="B11" i="2"/>
  <c r="B16" i="2"/>
  <c r="B21" i="2"/>
  <c r="B40" i="2"/>
  <c r="B27" i="2"/>
  <c r="B51" i="2"/>
  <c r="B22" i="2"/>
  <c r="B10" i="2"/>
  <c r="B24" i="2"/>
  <c r="B15" i="2"/>
  <c r="B43" i="2"/>
  <c r="B9" i="2"/>
  <c r="B7" i="2"/>
  <c r="B31" i="2"/>
  <c r="B8" i="2"/>
  <c r="B30" i="2"/>
  <c r="B49" i="2"/>
  <c r="B26" i="2"/>
  <c r="B2" i="2"/>
  <c r="B29" i="2"/>
  <c r="B34" i="2"/>
  <c r="B36" i="2"/>
  <c r="B48" i="2"/>
  <c r="B19" i="2"/>
  <c r="B5" i="2"/>
  <c r="B14" i="2"/>
  <c r="B13" i="2"/>
  <c r="B12" i="2"/>
  <c r="D1" i="12"/>
  <c r="E3" i="12" s="1"/>
  <c r="E6" i="1"/>
  <c r="F2" i="1" s="1"/>
  <c r="F6" i="1" s="1"/>
  <c r="G2" i="1" s="1"/>
  <c r="G6" i="1" s="1"/>
  <c r="H2" i="1" s="1"/>
  <c r="H6" i="1" s="1"/>
  <c r="I2" i="1" s="1"/>
  <c r="I6" i="1" s="1"/>
  <c r="J2" i="1" s="1"/>
  <c r="J6" i="1" s="1"/>
  <c r="K2" i="1" s="1"/>
  <c r="K6" i="1" s="1"/>
  <c r="L2" i="1" s="1"/>
  <c r="L6" i="1" s="1"/>
  <c r="M2" i="1" s="1"/>
  <c r="M6" i="1" s="1"/>
  <c r="N2" i="1" s="1"/>
  <c r="N6" i="1" s="1"/>
  <c r="O2" i="1" s="1"/>
  <c r="O6" i="1" s="1"/>
  <c r="E3" i="1"/>
  <c r="C4" i="1"/>
  <c r="B19" i="1"/>
  <c r="C22" i="1"/>
  <c r="B21" i="1"/>
  <c r="B20" i="1"/>
  <c r="B18" i="1"/>
  <c r="B15" i="1"/>
  <c r="B16" i="1"/>
  <c r="B11" i="7"/>
  <c r="B12" i="7"/>
  <c r="B15" i="7" s="1"/>
  <c r="B16" i="7" s="1"/>
  <c r="C6" i="1" l="1"/>
  <c r="C3" i="1"/>
  <c r="E5" i="12"/>
  <c r="E2" i="12"/>
  <c r="E8" i="12"/>
  <c r="C11" i="12"/>
  <c r="C9" i="12"/>
  <c r="E7" i="12"/>
  <c r="D9" i="12"/>
  <c r="E4" i="12"/>
  <c r="E6" i="12"/>
  <c r="D11" i="12"/>
  <c r="E11" i="12" s="1"/>
</calcChain>
</file>

<file path=xl/comments1.xml><?xml version="1.0" encoding="utf-8"?>
<comments xmlns="http://schemas.openxmlformats.org/spreadsheetml/2006/main">
  <authors>
    <author>rsnoj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rsnoj:</t>
        </r>
        <r>
          <rPr>
            <sz val="9"/>
            <color indexed="81"/>
            <rFont val="Tahoma"/>
            <family val="2"/>
          </rPr>
          <t xml:space="preserve">
To add more rows
&gt; Select Row
&gt; Right Click on this Cell &gt; Insert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rsnoj:</t>
        </r>
        <r>
          <rPr>
            <sz val="9"/>
            <color indexed="81"/>
            <rFont val="Tahoma"/>
            <family val="2"/>
          </rPr>
          <t xml:space="preserve">
To add more rows
&gt; Select Row
&gt; Right Click on this Cell &gt; Insert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rsnoj:</t>
        </r>
        <r>
          <rPr>
            <sz val="9"/>
            <color indexed="81"/>
            <rFont val="Tahoma"/>
            <family val="2"/>
          </rPr>
          <t xml:space="preserve">
To add more rows
&gt; Select Row
&gt; Right Click on this Cell &gt; Insert</t>
        </r>
      </text>
    </comment>
  </commentList>
</comments>
</file>

<file path=xl/sharedStrings.xml><?xml version="1.0" encoding="utf-8"?>
<sst xmlns="http://schemas.openxmlformats.org/spreadsheetml/2006/main" count="596" uniqueCount="195">
  <si>
    <t>Jan</t>
  </si>
  <si>
    <t>Feb</t>
  </si>
  <si>
    <t>May</t>
  </si>
  <si>
    <t>TOTAL</t>
  </si>
  <si>
    <t>Office Rent</t>
  </si>
  <si>
    <t>Internet &amp; Fixed Telephone</t>
  </si>
  <si>
    <t>Mobile Phone</t>
  </si>
  <si>
    <t>Consumables</t>
  </si>
  <si>
    <t>Accounting Services</t>
  </si>
  <si>
    <t>Home Games</t>
  </si>
  <si>
    <t>Game officials</t>
  </si>
  <si>
    <t>Game officials (score keeper &amp; statistics)</t>
  </si>
  <si>
    <t>Doctor &amp; Health Service</t>
  </si>
  <si>
    <t>Security</t>
  </si>
  <si>
    <t>Away Games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</si>
  <si>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</si>
  <si>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</si>
  <si>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</si>
  <si>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</si>
  <si>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</si>
  <si>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</si>
  <si>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</si>
  <si>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</si>
  <si>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</si>
  <si>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Competitions &amp; Games</t>
  </si>
  <si>
    <t>Entry Fees</t>
  </si>
  <si>
    <t>Transfer Fees</t>
  </si>
  <si>
    <t>Player Registration Fees</t>
  </si>
  <si>
    <t>Equipment &amp; Materials</t>
  </si>
  <si>
    <t>Protective Equipment &amp; Skates</t>
  </si>
  <si>
    <t>Hockey Sticks</t>
  </si>
  <si>
    <t>Training Equipment</t>
  </si>
  <si>
    <t>Team Clothing</t>
  </si>
  <si>
    <t>Team Socks</t>
  </si>
  <si>
    <t>Administration</t>
  </si>
  <si>
    <t>General Secretary</t>
  </si>
  <si>
    <t>Office Administrator</t>
  </si>
  <si>
    <t>Coaching Staff</t>
  </si>
  <si>
    <t>Assistant Coach Senior Team</t>
  </si>
  <si>
    <t>Head Coach Senior Team</t>
  </si>
  <si>
    <t>Medical Check-Ups</t>
  </si>
  <si>
    <t>Physiotherapy &amp; Rehabilitation</t>
  </si>
  <si>
    <t>Office Materials &amp; Supplies</t>
  </si>
  <si>
    <t>Destination 1</t>
  </si>
  <si>
    <t>Destination 2</t>
  </si>
  <si>
    <t>Destination 3</t>
  </si>
  <si>
    <t>Destination 4</t>
  </si>
  <si>
    <t>Destination 5</t>
  </si>
  <si>
    <t>Destination 6</t>
  </si>
  <si>
    <t>Number of Visits to Destination 1</t>
  </si>
  <si>
    <t>Number of Visits to Destination 2</t>
  </si>
  <si>
    <t>Number of Visits to Destination 3</t>
  </si>
  <si>
    <t>Number of Visits to Destination 4</t>
  </si>
  <si>
    <t>Number of Visits to Destination 5</t>
  </si>
  <si>
    <t>Number of Visits to Destination 6</t>
  </si>
  <si>
    <t>Destination 7</t>
  </si>
  <si>
    <t>Number of Visits to Destination 7</t>
  </si>
  <si>
    <t>&lt; Transport Costs to the Destination 1</t>
  </si>
  <si>
    <t>&lt; Transport Costs to the Destination 2</t>
  </si>
  <si>
    <t>&lt; Transport Costs to the Destination 3</t>
  </si>
  <si>
    <t>&lt; Transport Costs to the Destination 4</t>
  </si>
  <si>
    <t>&lt; Transport Costs to the Destination 5</t>
  </si>
  <si>
    <t>&lt; Transport Costs to the Destination 6</t>
  </si>
  <si>
    <t>&lt; Transport Costs to the Destination 7</t>
  </si>
  <si>
    <t>&lt; General Secertary Monthly Salary</t>
  </si>
  <si>
    <t>&lt; Administrator Monthly Salary</t>
  </si>
  <si>
    <t>Sales</t>
  </si>
  <si>
    <t>T-Shirts</t>
  </si>
  <si>
    <t>Game Worn Jerseys</t>
  </si>
  <si>
    <t>Membership Fees</t>
  </si>
  <si>
    <t>Adult Membership Fees</t>
  </si>
  <si>
    <t>Grants &amp; Subsidiaries</t>
  </si>
  <si>
    <t>Municipality Funds</t>
  </si>
  <si>
    <t>Tax Returns from Households</t>
  </si>
  <si>
    <t>Foundation for Sport</t>
  </si>
  <si>
    <t>Ice Hockey Federation</t>
  </si>
  <si>
    <t>Sponsorships</t>
  </si>
  <si>
    <t>Company A</t>
  </si>
  <si>
    <t>Company B</t>
  </si>
  <si>
    <t>Company C</t>
  </si>
  <si>
    <t>Company D</t>
  </si>
  <si>
    <t>Other</t>
  </si>
  <si>
    <t>Total Expenses</t>
  </si>
  <si>
    <t>NET (Total Income - Total Expenses)</t>
  </si>
  <si>
    <t>Profit &amp; Loss Statement</t>
  </si>
  <si>
    <t>EBT</t>
  </si>
  <si>
    <t>Profit Tax</t>
  </si>
  <si>
    <t>Net Profit / Loss</t>
  </si>
  <si>
    <t>&lt; Profit tax for your country</t>
  </si>
  <si>
    <t>Season Ticket Adults</t>
  </si>
  <si>
    <t>Season Ticket Students</t>
  </si>
  <si>
    <t>Daily Ticket Adults</t>
  </si>
  <si>
    <t>Daily Ticket Students</t>
  </si>
  <si>
    <t>%</t>
  </si>
  <si>
    <t xml:space="preserve">Transport </t>
  </si>
  <si>
    <t xml:space="preserve">Travel </t>
  </si>
  <si>
    <t>Competition Fees</t>
  </si>
  <si>
    <t>U20</t>
  </si>
  <si>
    <t>U18</t>
  </si>
  <si>
    <t>Senior</t>
  </si>
  <si>
    <t>After Game Meal</t>
  </si>
  <si>
    <t>Number of Home Games</t>
  </si>
  <si>
    <t>Home Game Costs Seniors</t>
  </si>
  <si>
    <t>COST PER GAME</t>
  </si>
  <si>
    <t>Home Game Costs U20</t>
  </si>
  <si>
    <t>Home Game Costs Total</t>
  </si>
  <si>
    <t>After Game Meals</t>
  </si>
  <si>
    <t>&lt;&lt;&lt;</t>
  </si>
  <si>
    <t>Transport</t>
  </si>
  <si>
    <t>Away Game Costs Total</t>
  </si>
  <si>
    <t>Number of Away Games</t>
  </si>
  <si>
    <t xml:space="preserve">Add Manually </t>
  </si>
  <si>
    <t>Add Manually in the month of occurance</t>
  </si>
  <si>
    <t>Ice Time</t>
  </si>
  <si>
    <t>&lt; Add Monthly Rent Cost</t>
  </si>
  <si>
    <t>&lt; Add Average Monthly Cost of Office Materials &amp; Supplies</t>
  </si>
  <si>
    <t>&lt; Add Monthly Accounting Service Cost</t>
  </si>
  <si>
    <t>&lt; Add Monthly Internet &amp; Fixed Telephone Cost</t>
  </si>
  <si>
    <t>&lt; Add Monthly Mobile Phone Subscribtion Cost</t>
  </si>
  <si>
    <t>Team Jerseys</t>
  </si>
  <si>
    <t>Quantity</t>
  </si>
  <si>
    <t>Price</t>
  </si>
  <si>
    <t>&lt; Enter price per ticket and average nr. of tickets sold per game to calculate automatically (using the Game Calendar table for Senior Games)</t>
  </si>
  <si>
    <t>Merchandise Sales</t>
  </si>
  <si>
    <t>&lt; Enter Price and Projected Quantity (Total will be equally distributed in first 4 months of the season)</t>
  </si>
  <si>
    <t>Game 1</t>
  </si>
  <si>
    <t>Fan Games at Home Games</t>
  </si>
  <si>
    <t>&lt; Enter price per fan and average nr. of participating fans to calculate automatically (using the Game Calendar table for Senior Games)</t>
  </si>
  <si>
    <t>Per Month</t>
  </si>
  <si>
    <t>&lt; Enter U20 Fee and Quantity; Copy the "per month amount to months when payment is received</t>
  </si>
  <si>
    <t>&lt; Enter Adult Fee and Quantity; Copy the "per month amount to months when payment is received</t>
  </si>
  <si>
    <t>Company E</t>
  </si>
  <si>
    <t>Company F</t>
  </si>
  <si>
    <t>Add Manually in month when payment is agreed</t>
  </si>
  <si>
    <t>Company G</t>
  </si>
  <si>
    <t>Company H</t>
  </si>
  <si>
    <t>Company I</t>
  </si>
  <si>
    <t>Ticket Sales</t>
  </si>
  <si>
    <t>Fee</t>
  </si>
  <si>
    <t>&lt; Enter Other Fee and Quantity; Copy the "per month amount to months when payment is received</t>
  </si>
  <si>
    <t>SEASON INCOME</t>
  </si>
  <si>
    <t>SEASON EXPENSES</t>
  </si>
  <si>
    <t>Home Game Costs U18</t>
  </si>
  <si>
    <t>Head Coach U20</t>
  </si>
  <si>
    <t>Head Coach U18 &amp; Assistant Coach U20</t>
  </si>
  <si>
    <t>&lt; Monthly Salary</t>
  </si>
  <si>
    <t>Player Membership Fees</t>
  </si>
  <si>
    <t>SEASON CASH FLOW TOTAL</t>
  </si>
  <si>
    <t>SEASON TOTAL</t>
  </si>
  <si>
    <t>Direct Competition Expenses</t>
  </si>
  <si>
    <t>General &amp; Administration Expenses</t>
  </si>
  <si>
    <t>Labour Expenses</t>
  </si>
  <si>
    <t>= General &amp; Administration Costs</t>
  </si>
  <si>
    <t>= Salaries Costs</t>
  </si>
  <si>
    <t>= Competition &amp; Games + Ice Time + Equipment &amp; Materials + Other Costs</t>
  </si>
  <si>
    <t>Total Revenue</t>
  </si>
  <si>
    <t>Net Margin %</t>
  </si>
  <si>
    <t>Cash Flow Operations</t>
  </si>
  <si>
    <t>Cash Flow Financing</t>
  </si>
  <si>
    <t>SEASON CASH FLOW OPERATIONS</t>
  </si>
  <si>
    <t>SEASON CASH FLOW FINANCING</t>
  </si>
  <si>
    <t>Inflows from Loans Received</t>
  </si>
  <si>
    <t>Outflows for Loany Repayments</t>
  </si>
  <si>
    <t>NET (Loan Received - Loans Repayments)</t>
  </si>
  <si>
    <t>&lt; Enter your Bank Account  Balance on 1st of July here</t>
  </si>
  <si>
    <t>Free Cash Flow</t>
  </si>
  <si>
    <t>Opening Balance</t>
  </si>
  <si>
    <t>Closing Balance</t>
  </si>
  <si>
    <t>Inflows from Operations</t>
  </si>
  <si>
    <t>Outflows from Operations</t>
  </si>
  <si>
    <t>&lt; Enter Amount</t>
  </si>
  <si>
    <t>Total Home Games</t>
  </si>
  <si>
    <t>Total Away Games</t>
  </si>
  <si>
    <t>Merchandise</t>
  </si>
  <si>
    <t>Product B</t>
  </si>
  <si>
    <t>Product A</t>
  </si>
  <si>
    <t>Merchandise Cost</t>
  </si>
  <si>
    <t>= Merchandise Cost of Goods</t>
  </si>
  <si>
    <t>Golden Sponsors</t>
  </si>
  <si>
    <t>Silver Sponsors</t>
  </si>
  <si>
    <t>Bronze Sponsors</t>
  </si>
  <si>
    <t>Labour</t>
  </si>
  <si>
    <t>Deficit / Surplus</t>
  </si>
  <si>
    <r>
      <rPr>
        <i/>
        <sz val="8"/>
        <color rgb="FF35363A"/>
        <rFont val="Calibri"/>
        <family val="2"/>
        <scheme val="minor"/>
      </rPr>
      <t>in revenue</t>
    </r>
    <r>
      <rPr>
        <sz val="8"/>
        <color rgb="FF35363A"/>
        <rFont val="Calibri"/>
        <family val="2"/>
        <scheme val="minor"/>
      </rPr>
      <t xml:space="preserve"> %</t>
    </r>
  </si>
  <si>
    <t>Legal Services</t>
  </si>
  <si>
    <t>General &amp; Administration</t>
  </si>
  <si>
    <t>TOTAL AWAY GAMES IN THIS SHEET</t>
  </si>
  <si>
    <t>Do the numbers match with Game Calendar Data?</t>
  </si>
  <si>
    <t>Number of Away Games in this Sheet</t>
  </si>
  <si>
    <t>Number of Home Games in this Sheet</t>
  </si>
  <si>
    <t>Labor</t>
  </si>
  <si>
    <t>Per Game</t>
  </si>
  <si>
    <t>General Sponsor</t>
  </si>
  <si>
    <t>&lt; Enter price per season ticket and nr. of tickets sold (The result is displayed in month September)</t>
  </si>
  <si>
    <t>&lt; Fills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</si>
</sst>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6" formatCode="0.0%"/>
    <numFmt numFmtId="167" formatCode="_-* #,##0\ &quot;€&quot;_-;\-* #,##0\ &quot;€&quot;_-;_-* &quot;-&quot;??\ &quot;€&quot;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rgb="FF35363A"/>
      <name val="Calibri"/>
      <family val="2"/>
      <scheme val="minor"/>
    </font>
    <font>
      <sz val="13"/>
      <color rgb="FF35363A"/>
      <name val="Calibri"/>
      <family val="2"/>
      <scheme val="minor"/>
    </font>
    <font>
      <sz val="11"/>
      <color rgb="FF35363A"/>
      <name val="Calibri"/>
      <family val="2"/>
      <scheme val="minor"/>
    </font>
    <font>
      <b/>
      <sz val="11"/>
      <color rgb="FF35363A"/>
      <name val="Calibri"/>
      <family val="2"/>
      <scheme val="minor"/>
    </font>
    <font>
      <b/>
      <sz val="18"/>
      <color rgb="FF35363A"/>
      <name val="Calibri"/>
      <family val="2"/>
      <scheme val="minor"/>
    </font>
    <font>
      <b/>
      <sz val="13"/>
      <color rgb="FF35363A"/>
      <name val="Calibri"/>
      <family val="2"/>
      <scheme val="minor"/>
    </font>
    <font>
      <sz val="8"/>
      <color rgb="FF35363A"/>
      <name val="Calibri"/>
      <family val="2"/>
      <scheme val="minor"/>
    </font>
    <font>
      <i/>
      <sz val="8"/>
      <color rgb="FF35363A"/>
      <name val="Calibri"/>
      <family val="2"/>
      <scheme val="minor"/>
    </font>
    <font>
      <sz val="10"/>
      <color rgb="FF35363A"/>
      <name val="Calibri"/>
      <family val="2"/>
      <scheme val="minor"/>
    </font>
    <font>
      <b/>
      <sz val="10"/>
      <color rgb="FF35363A"/>
      <name val="Calibri"/>
      <family val="2"/>
      <scheme val="minor"/>
    </font>
    <font>
      <i/>
      <sz val="11"/>
      <color rgb="FF35363A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35363A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8" fillId="3" borderId="10" applyNumberFormat="0" applyAlignment="0" applyProtection="0"/>
    <xf numFmtId="0" fontId="17" fillId="8" borderId="61" applyNumberFormat="0" applyAlignment="0" applyProtection="0"/>
    <xf numFmtId="0" fontId="7" fillId="9" borderId="63" applyNumberFormat="0" applyFont="0" applyAlignment="0" applyProtection="0"/>
  </cellStyleXfs>
  <cellXfs count="358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6" fillId="0" borderId="0" xfId="0" applyFont="1"/>
    <xf numFmtId="165" fontId="6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165" fontId="4" fillId="4" borderId="7" xfId="0" applyNumberFormat="1" applyFont="1" applyFill="1" applyBorder="1"/>
    <xf numFmtId="165" fontId="5" fillId="4" borderId="4" xfId="0" applyNumberFormat="1" applyFont="1" applyFill="1" applyBorder="1"/>
    <xf numFmtId="165" fontId="5" fillId="4" borderId="18" xfId="0" applyNumberFormat="1" applyFont="1" applyFill="1" applyBorder="1"/>
    <xf numFmtId="165" fontId="5" fillId="4" borderId="13" xfId="0" applyNumberFormat="1" applyFont="1" applyFill="1" applyBorder="1"/>
    <xf numFmtId="165" fontId="4" fillId="5" borderId="7" xfId="0" applyNumberFormat="1" applyFont="1" applyFill="1" applyBorder="1"/>
    <xf numFmtId="9" fontId="4" fillId="4" borderId="7" xfId="1" applyFont="1" applyFill="1" applyBorder="1" applyAlignment="1">
      <alignment horizontal="center"/>
    </xf>
    <xf numFmtId="9" fontId="4" fillId="5" borderId="7" xfId="1" applyFont="1" applyFill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12" fillId="0" borderId="0" xfId="0" applyFont="1" applyBorder="1"/>
    <xf numFmtId="0" fontId="13" fillId="0" borderId="0" xfId="0" applyFont="1"/>
    <xf numFmtId="165" fontId="13" fillId="0" borderId="0" xfId="0" applyNumberFormat="1" applyFont="1"/>
    <xf numFmtId="0" fontId="0" fillId="0" borderId="0" xfId="0" applyAlignment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4" borderId="26" xfId="0" applyFont="1" applyFill="1" applyBorder="1"/>
    <xf numFmtId="165" fontId="5" fillId="4" borderId="41" xfId="0" applyNumberFormat="1" applyFont="1" applyFill="1" applyBorder="1" applyAlignment="1">
      <alignment horizontal="center"/>
    </xf>
    <xf numFmtId="165" fontId="5" fillId="4" borderId="18" xfId="0" applyNumberFormat="1" applyFont="1" applyFill="1" applyBorder="1" applyAlignment="1">
      <alignment horizontal="center"/>
    </xf>
    <xf numFmtId="165" fontId="5" fillId="4" borderId="4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6" fontId="0" fillId="0" borderId="0" xfId="1" applyNumberFormat="1" applyFont="1"/>
    <xf numFmtId="165" fontId="9" fillId="9" borderId="63" xfId="4" applyNumberFormat="1" applyFont="1"/>
    <xf numFmtId="0" fontId="0" fillId="0" borderId="24" xfId="0" applyBorder="1"/>
    <xf numFmtId="166" fontId="0" fillId="0" borderId="24" xfId="1" applyNumberFormat="1" applyFont="1" applyBorder="1"/>
    <xf numFmtId="165" fontId="13" fillId="0" borderId="5" xfId="0" applyNumberFormat="1" applyFont="1" applyFill="1" applyBorder="1"/>
    <xf numFmtId="165" fontId="13" fillId="0" borderId="6" xfId="0" applyNumberFormat="1" applyFont="1" applyFill="1" applyBorder="1"/>
    <xf numFmtId="165" fontId="5" fillId="5" borderId="47" xfId="0" applyNumberFormat="1" applyFont="1" applyFill="1" applyBorder="1"/>
    <xf numFmtId="165" fontId="5" fillId="5" borderId="18" xfId="0" applyNumberFormat="1" applyFont="1" applyFill="1" applyBorder="1"/>
    <xf numFmtId="0" fontId="4" fillId="5" borderId="26" xfId="0" applyFont="1" applyFill="1" applyBorder="1"/>
    <xf numFmtId="165" fontId="5" fillId="5" borderId="40" xfId="0" applyNumberFormat="1" applyFont="1" applyFill="1" applyBorder="1"/>
    <xf numFmtId="165" fontId="13" fillId="0" borderId="7" xfId="0" applyNumberFormat="1" applyFont="1" applyBorder="1"/>
    <xf numFmtId="166" fontId="13" fillId="0" borderId="0" xfId="1" applyNumberFormat="1" applyFont="1"/>
    <xf numFmtId="166" fontId="13" fillId="0" borderId="13" xfId="1" applyNumberFormat="1" applyFont="1" applyFill="1" applyBorder="1"/>
    <xf numFmtId="165" fontId="13" fillId="0" borderId="47" xfId="0" applyNumberFormat="1" applyFont="1" applyBorder="1"/>
    <xf numFmtId="165" fontId="13" fillId="0" borderId="18" xfId="0" applyNumberFormat="1" applyFont="1" applyBorder="1"/>
    <xf numFmtId="165" fontId="13" fillId="0" borderId="40" xfId="0" applyNumberFormat="1" applyFont="1" applyBorder="1"/>
    <xf numFmtId="165" fontId="13" fillId="0" borderId="23" xfId="0" applyNumberFormat="1" applyFont="1" applyFill="1" applyBorder="1"/>
    <xf numFmtId="165" fontId="13" fillId="0" borderId="16" xfId="0" applyNumberFormat="1" applyFont="1" applyFill="1" applyBorder="1"/>
    <xf numFmtId="165" fontId="13" fillId="0" borderId="11" xfId="0" applyNumberFormat="1" applyFont="1" applyFill="1" applyBorder="1"/>
    <xf numFmtId="165" fontId="13" fillId="0" borderId="25" xfId="0" applyNumberFormat="1" applyFont="1" applyFill="1" applyBorder="1"/>
    <xf numFmtId="165" fontId="13" fillId="0" borderId="17" xfId="0" applyNumberFormat="1" applyFont="1" applyFill="1" applyBorder="1"/>
    <xf numFmtId="165" fontId="13" fillId="0" borderId="12" xfId="0" applyNumberFormat="1" applyFont="1" applyFill="1" applyBorder="1"/>
    <xf numFmtId="165" fontId="13" fillId="0" borderId="7" xfId="0" applyNumberFormat="1" applyFont="1" applyFill="1" applyBorder="1"/>
    <xf numFmtId="165" fontId="13" fillId="0" borderId="4" xfId="0" applyNumberFormat="1" applyFont="1" applyFill="1" applyBorder="1"/>
    <xf numFmtId="165" fontId="13" fillId="0" borderId="13" xfId="0" applyNumberFormat="1" applyFont="1" applyFill="1" applyBorder="1"/>
    <xf numFmtId="0" fontId="0" fillId="0" borderId="0" xfId="0" applyAlignment="1">
      <alignment wrapText="1"/>
    </xf>
    <xf numFmtId="0" fontId="4" fillId="5" borderId="20" xfId="0" applyFont="1" applyFill="1" applyBorder="1"/>
    <xf numFmtId="0" fontId="4" fillId="5" borderId="20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0" xfId="0" applyFont="1" applyFill="1" applyBorder="1"/>
    <xf numFmtId="0" fontId="4" fillId="10" borderId="0" xfId="0" applyFont="1" applyFill="1"/>
    <xf numFmtId="166" fontId="14" fillId="10" borderId="0" xfId="1" applyNumberFormat="1" applyFont="1" applyFill="1"/>
    <xf numFmtId="0" fontId="4" fillId="10" borderId="39" xfId="0" applyFont="1" applyFill="1" applyBorder="1" applyAlignment="1">
      <alignment horizontal="center"/>
    </xf>
    <xf numFmtId="0" fontId="4" fillId="10" borderId="52" xfId="0" applyFont="1" applyFill="1" applyBorder="1" applyAlignment="1">
      <alignment horizontal="center"/>
    </xf>
    <xf numFmtId="0" fontId="4" fillId="10" borderId="53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center"/>
    </xf>
    <xf numFmtId="0" fontId="20" fillId="6" borderId="26" xfId="0" applyFont="1" applyFill="1" applyBorder="1"/>
    <xf numFmtId="166" fontId="20" fillId="6" borderId="4" xfId="1" applyNumberFormat="1" applyFont="1" applyFill="1" applyBorder="1"/>
    <xf numFmtId="165" fontId="20" fillId="6" borderId="7" xfId="2" applyNumberFormat="1" applyFont="1" applyFill="1" applyBorder="1"/>
    <xf numFmtId="165" fontId="20" fillId="6" borderId="4" xfId="0" applyNumberFormat="1" applyFont="1" applyFill="1" applyBorder="1"/>
    <xf numFmtId="165" fontId="20" fillId="6" borderId="18" xfId="0" applyNumberFormat="1" applyFont="1" applyFill="1" applyBorder="1"/>
    <xf numFmtId="165" fontId="20" fillId="6" borderId="13" xfId="0" applyNumberFormat="1" applyFont="1" applyFill="1" applyBorder="1"/>
    <xf numFmtId="0" fontId="21" fillId="2" borderId="29" xfId="0" applyFont="1" applyFill="1" applyBorder="1"/>
    <xf numFmtId="166" fontId="21" fillId="2" borderId="30" xfId="1" applyNumberFormat="1" applyFont="1" applyFill="1" applyBorder="1"/>
    <xf numFmtId="165" fontId="21" fillId="2" borderId="28" xfId="0" applyNumberFormat="1" applyFont="1" applyFill="1" applyBorder="1"/>
    <xf numFmtId="165" fontId="21" fillId="2" borderId="30" xfId="0" applyNumberFormat="1" applyFont="1" applyFill="1" applyBorder="1"/>
    <xf numFmtId="165" fontId="21" fillId="2" borderId="31" xfId="0" applyNumberFormat="1" applyFont="1" applyFill="1" applyBorder="1"/>
    <xf numFmtId="165" fontId="21" fillId="2" borderId="32" xfId="0" applyNumberFormat="1" applyFont="1" applyFill="1" applyBorder="1"/>
    <xf numFmtId="0" fontId="22" fillId="0" borderId="33" xfId="0" applyFont="1" applyBorder="1"/>
    <xf numFmtId="166" fontId="22" fillId="0" borderId="1" xfId="1" applyNumberFormat="1" applyFont="1" applyBorder="1"/>
    <xf numFmtId="165" fontId="22" fillId="0" borderId="8" xfId="0" applyNumberFormat="1" applyFont="1" applyBorder="1"/>
    <xf numFmtId="165" fontId="22" fillId="0" borderId="1" xfId="0" applyNumberFormat="1" applyFont="1" applyBorder="1"/>
    <xf numFmtId="165" fontId="22" fillId="0" borderId="19" xfId="0" applyNumberFormat="1" applyFont="1" applyBorder="1"/>
    <xf numFmtId="165" fontId="22" fillId="0" borderId="14" xfId="0" applyNumberFormat="1" applyFont="1" applyBorder="1"/>
    <xf numFmtId="0" fontId="22" fillId="0" borderId="58" xfId="0" applyFont="1" applyBorder="1"/>
    <xf numFmtId="166" fontId="22" fillId="0" borderId="2" xfId="1" applyNumberFormat="1" applyFont="1" applyBorder="1"/>
    <xf numFmtId="165" fontId="22" fillId="0" borderId="9" xfId="0" applyNumberFormat="1" applyFont="1" applyBorder="1"/>
    <xf numFmtId="165" fontId="22" fillId="0" borderId="2" xfId="0" applyNumberFormat="1" applyFont="1" applyBorder="1"/>
    <xf numFmtId="165" fontId="22" fillId="0" borderId="20" xfId="0" applyNumberFormat="1" applyFont="1" applyBorder="1"/>
    <xf numFmtId="165" fontId="22" fillId="0" borderId="15" xfId="0" applyNumberFormat="1" applyFont="1" applyBorder="1"/>
    <xf numFmtId="165" fontId="20" fillId="6" borderId="7" xfId="0" applyNumberFormat="1" applyFont="1" applyFill="1" applyBorder="1"/>
    <xf numFmtId="0" fontId="22" fillId="6" borderId="29" xfId="0" applyFont="1" applyFill="1" applyBorder="1"/>
    <xf numFmtId="9" fontId="22" fillId="6" borderId="28" xfId="1" applyNumberFormat="1" applyFont="1" applyFill="1" applyBorder="1" applyAlignment="1">
      <alignment horizontal="center"/>
    </xf>
    <xf numFmtId="165" fontId="22" fillId="6" borderId="28" xfId="0" applyNumberFormat="1" applyFont="1" applyFill="1" applyBorder="1"/>
    <xf numFmtId="165" fontId="22" fillId="6" borderId="29" xfId="0" applyNumberFormat="1" applyFont="1" applyFill="1" applyBorder="1"/>
    <xf numFmtId="165" fontId="22" fillId="6" borderId="31" xfId="0" applyNumberFormat="1" applyFont="1" applyFill="1" applyBorder="1"/>
    <xf numFmtId="165" fontId="22" fillId="6" borderId="32" xfId="0" applyNumberFormat="1" applyFont="1" applyFill="1" applyBorder="1"/>
    <xf numFmtId="0" fontId="22" fillId="0" borderId="23" xfId="0" applyFont="1" applyFill="1" applyBorder="1"/>
    <xf numFmtId="166" fontId="22" fillId="0" borderId="5" xfId="1" applyNumberFormat="1" applyFont="1" applyFill="1" applyBorder="1"/>
    <xf numFmtId="165" fontId="22" fillId="0" borderId="5" xfId="0" applyNumberFormat="1" applyFont="1" applyFill="1" applyBorder="1"/>
    <xf numFmtId="165" fontId="22" fillId="0" borderId="23" xfId="0" applyNumberFormat="1" applyFont="1" applyFill="1" applyBorder="1"/>
    <xf numFmtId="165" fontId="22" fillId="0" borderId="16" xfId="0" applyNumberFormat="1" applyFont="1" applyFill="1" applyBorder="1"/>
    <xf numFmtId="165" fontId="22" fillId="0" borderId="11" xfId="0" applyNumberFormat="1" applyFont="1" applyFill="1" applyBorder="1"/>
    <xf numFmtId="0" fontId="22" fillId="6" borderId="58" xfId="0" applyFont="1" applyFill="1" applyBorder="1"/>
    <xf numFmtId="9" fontId="22" fillId="6" borderId="9" xfId="1" applyNumberFormat="1" applyFont="1" applyFill="1" applyBorder="1" applyAlignment="1">
      <alignment horizontal="center"/>
    </xf>
    <xf numFmtId="165" fontId="22" fillId="6" borderId="9" xfId="0" applyNumberFormat="1" applyFont="1" applyFill="1" applyBorder="1"/>
    <xf numFmtId="165" fontId="22" fillId="6" borderId="58" xfId="0" applyNumberFormat="1" applyFont="1" applyFill="1" applyBorder="1"/>
    <xf numFmtId="165" fontId="22" fillId="6" borderId="20" xfId="0" applyNumberFormat="1" applyFont="1" applyFill="1" applyBorder="1"/>
    <xf numFmtId="165" fontId="22" fillId="6" borderId="15" xfId="0" applyNumberFormat="1" applyFont="1" applyFill="1" applyBorder="1"/>
    <xf numFmtId="0" fontId="22" fillId="0" borderId="25" xfId="0" applyFont="1" applyFill="1" applyBorder="1"/>
    <xf numFmtId="166" fontId="22" fillId="0" borderId="6" xfId="1" applyNumberFormat="1" applyFont="1" applyFill="1" applyBorder="1"/>
    <xf numFmtId="0" fontId="22" fillId="0" borderId="26" xfId="0" applyFont="1" applyFill="1" applyBorder="1"/>
    <xf numFmtId="166" fontId="22" fillId="0" borderId="7" xfId="1" applyNumberFormat="1" applyFont="1" applyFill="1" applyBorder="1"/>
    <xf numFmtId="166" fontId="22" fillId="6" borderId="2" xfId="1" applyNumberFormat="1" applyFont="1" applyFill="1" applyBorder="1"/>
    <xf numFmtId="165" fontId="23" fillId="6" borderId="9" xfId="0" applyNumberFormat="1" applyFont="1" applyFill="1" applyBorder="1"/>
    <xf numFmtId="165" fontId="22" fillId="6" borderId="64" xfId="0" applyNumberFormat="1" applyFont="1" applyFill="1" applyBorder="1"/>
    <xf numFmtId="0" fontId="22" fillId="6" borderId="25" xfId="0" applyFont="1" applyFill="1" applyBorder="1"/>
    <xf numFmtId="166" fontId="22" fillId="6" borderId="3" xfId="1" applyNumberFormat="1" applyFont="1" applyFill="1" applyBorder="1"/>
    <xf numFmtId="165" fontId="23" fillId="6" borderId="6" xfId="0" applyNumberFormat="1" applyFont="1" applyFill="1" applyBorder="1"/>
    <xf numFmtId="165" fontId="22" fillId="6" borderId="25" xfId="0" applyNumberFormat="1" applyFont="1" applyFill="1" applyBorder="1"/>
    <xf numFmtId="165" fontId="22" fillId="6" borderId="17" xfId="0" applyNumberFormat="1" applyFont="1" applyFill="1" applyBorder="1"/>
    <xf numFmtId="0" fontId="22" fillId="0" borderId="26" xfId="0" applyFont="1" applyBorder="1"/>
    <xf numFmtId="0" fontId="18" fillId="10" borderId="27" xfId="0" applyFont="1" applyFill="1" applyBorder="1"/>
    <xf numFmtId="166" fontId="18" fillId="10" borderId="52" xfId="1" applyNumberFormat="1" applyFont="1" applyFill="1" applyBorder="1" applyAlignment="1">
      <alignment horizontal="center"/>
    </xf>
    <xf numFmtId="0" fontId="18" fillId="10" borderId="53" xfId="0" applyFont="1" applyFill="1" applyBorder="1" applyAlignment="1">
      <alignment horizontal="center"/>
    </xf>
    <xf numFmtId="0" fontId="18" fillId="10" borderId="52" xfId="0" applyFont="1" applyFill="1" applyBorder="1" applyAlignment="1">
      <alignment horizontal="center"/>
    </xf>
    <xf numFmtId="0" fontId="18" fillId="10" borderId="39" xfId="0" applyFont="1" applyFill="1" applyBorder="1" applyAlignment="1">
      <alignment horizontal="center"/>
    </xf>
    <xf numFmtId="0" fontId="18" fillId="10" borderId="21" xfId="0" applyFont="1" applyFill="1" applyBorder="1" applyAlignment="1">
      <alignment horizontal="center"/>
    </xf>
    <xf numFmtId="0" fontId="21" fillId="0" borderId="20" xfId="0" applyFont="1" applyFill="1" applyBorder="1"/>
    <xf numFmtId="166" fontId="21" fillId="0" borderId="20" xfId="1" applyNumberFormat="1" applyFont="1" applyFill="1" applyBorder="1" applyAlignment="1">
      <alignment horizontal="center"/>
    </xf>
    <xf numFmtId="0" fontId="22" fillId="0" borderId="20" xfId="0" applyFont="1" applyFill="1" applyBorder="1"/>
    <xf numFmtId="0" fontId="22" fillId="0" borderId="20" xfId="0" applyFont="1" applyFill="1" applyBorder="1" applyAlignment="1">
      <alignment horizontal="center"/>
    </xf>
    <xf numFmtId="165" fontId="25" fillId="0" borderId="0" xfId="0" applyNumberFormat="1" applyFont="1" applyFill="1" applyBorder="1"/>
    <xf numFmtId="0" fontId="22" fillId="0" borderId="0" xfId="0" applyFont="1" applyBorder="1"/>
    <xf numFmtId="165" fontId="22" fillId="0" borderId="0" xfId="0" applyNumberFormat="1" applyFont="1" applyFill="1" applyBorder="1"/>
    <xf numFmtId="165" fontId="22" fillId="0" borderId="24" xfId="0" applyNumberFormat="1" applyFont="1" applyFill="1" applyBorder="1"/>
    <xf numFmtId="0" fontId="23" fillId="0" borderId="0" xfId="0" applyFont="1" applyBorder="1"/>
    <xf numFmtId="0" fontId="26" fillId="0" borderId="0" xfId="0" applyFont="1" applyFill="1" applyBorder="1" applyAlignment="1">
      <alignment horizontal="left" indent="1"/>
    </xf>
    <xf numFmtId="0" fontId="22" fillId="0" borderId="0" xfId="0" applyFont="1"/>
    <xf numFmtId="165" fontId="22" fillId="0" borderId="0" xfId="0" applyNumberFormat="1" applyFont="1"/>
    <xf numFmtId="0" fontId="22" fillId="0" borderId="24" xfId="0" applyFont="1" applyBorder="1"/>
    <xf numFmtId="9" fontId="22" fillId="7" borderId="10" xfId="2" applyNumberFormat="1" applyFont="1" applyFill="1"/>
    <xf numFmtId="0" fontId="28" fillId="0" borderId="0" xfId="0" applyFont="1"/>
    <xf numFmtId="166" fontId="4" fillId="10" borderId="0" xfId="1" applyNumberFormat="1" applyFont="1" applyFill="1" applyAlignment="1">
      <alignment horizontal="center"/>
    </xf>
    <xf numFmtId="0" fontId="4" fillId="10" borderId="7" xfId="0" applyFont="1" applyFill="1" applyBorder="1" applyAlignment="1">
      <alignment horizontal="center" wrapText="1"/>
    </xf>
    <xf numFmtId="0" fontId="25" fillId="6" borderId="26" xfId="0" applyFont="1" applyFill="1" applyBorder="1"/>
    <xf numFmtId="166" fontId="25" fillId="6" borderId="7" xfId="1" applyNumberFormat="1" applyFont="1" applyFill="1" applyBorder="1" applyAlignment="1">
      <alignment horizontal="center"/>
    </xf>
    <xf numFmtId="165" fontId="25" fillId="6" borderId="7" xfId="0" applyNumberFormat="1" applyFont="1" applyFill="1" applyBorder="1"/>
    <xf numFmtId="165" fontId="25" fillId="6" borderId="4" xfId="0" applyNumberFormat="1" applyFont="1" applyFill="1" applyBorder="1"/>
    <xf numFmtId="165" fontId="25" fillId="6" borderId="18" xfId="0" applyNumberFormat="1" applyFont="1" applyFill="1" applyBorder="1"/>
    <xf numFmtId="165" fontId="25" fillId="6" borderId="13" xfId="0" applyNumberFormat="1" applyFont="1" applyFill="1" applyBorder="1"/>
    <xf numFmtId="165" fontId="28" fillId="0" borderId="0" xfId="0" applyNumberFormat="1" applyFont="1"/>
    <xf numFmtId="0" fontId="22" fillId="2" borderId="33" xfId="0" applyFont="1" applyFill="1" applyBorder="1"/>
    <xf numFmtId="166" fontId="22" fillId="2" borderId="8" xfId="1" applyNumberFormat="1" applyFont="1" applyFill="1" applyBorder="1" applyAlignment="1">
      <alignment horizontal="center"/>
    </xf>
    <xf numFmtId="165" fontId="23" fillId="2" borderId="8" xfId="0" applyNumberFormat="1" applyFont="1" applyFill="1" applyBorder="1"/>
    <xf numFmtId="165" fontId="22" fillId="2" borderId="1" xfId="0" applyNumberFormat="1" applyFont="1" applyFill="1" applyBorder="1"/>
    <xf numFmtId="165" fontId="22" fillId="2" borderId="19" xfId="0" applyNumberFormat="1" applyFont="1" applyFill="1" applyBorder="1"/>
    <xf numFmtId="165" fontId="22" fillId="2" borderId="14" xfId="0" applyNumberFormat="1" applyFont="1" applyFill="1" applyBorder="1"/>
    <xf numFmtId="166" fontId="22" fillId="0" borderId="5" xfId="1" applyNumberFormat="1" applyFont="1" applyBorder="1" applyAlignment="1">
      <alignment horizontal="center"/>
    </xf>
    <xf numFmtId="165" fontId="23" fillId="0" borderId="5" xfId="0" applyNumberFormat="1" applyFont="1" applyBorder="1"/>
    <xf numFmtId="165" fontId="22" fillId="0" borderId="0" xfId="0" applyNumberFormat="1" applyFont="1" applyBorder="1"/>
    <xf numFmtId="165" fontId="22" fillId="0" borderId="16" xfId="0" applyNumberFormat="1" applyFont="1" applyBorder="1"/>
    <xf numFmtId="165" fontId="22" fillId="0" borderId="11" xfId="0" applyNumberFormat="1" applyFont="1" applyBorder="1"/>
    <xf numFmtId="165" fontId="22" fillId="7" borderId="10" xfId="2" applyNumberFormat="1" applyFont="1" applyFill="1"/>
    <xf numFmtId="1" fontId="22" fillId="7" borderId="10" xfId="2" applyNumberFormat="1" applyFont="1" applyFill="1" applyAlignment="1">
      <alignment horizontal="center"/>
    </xf>
    <xf numFmtId="0" fontId="22" fillId="2" borderId="58" xfId="0" applyFont="1" applyFill="1" applyBorder="1"/>
    <xf numFmtId="166" fontId="22" fillId="2" borderId="9" xfId="1" applyNumberFormat="1" applyFont="1" applyFill="1" applyBorder="1" applyAlignment="1">
      <alignment horizontal="center"/>
    </xf>
    <xf numFmtId="165" fontId="23" fillId="2" borderId="9" xfId="0" applyNumberFormat="1" applyFont="1" applyFill="1" applyBorder="1"/>
    <xf numFmtId="165" fontId="22" fillId="2" borderId="2" xfId="0" applyNumberFormat="1" applyFont="1" applyFill="1" applyBorder="1"/>
    <xf numFmtId="165" fontId="22" fillId="2" borderId="20" xfId="0" applyNumberFormat="1" applyFont="1" applyFill="1" applyBorder="1"/>
    <xf numFmtId="165" fontId="22" fillId="2" borderId="15" xfId="0" applyNumberFormat="1" applyFont="1" applyFill="1" applyBorder="1"/>
    <xf numFmtId="0" fontId="23" fillId="0" borderId="0" xfId="0" applyFont="1"/>
    <xf numFmtId="165" fontId="28" fillId="0" borderId="0" xfId="0" applyNumberFormat="1" applyFont="1" applyAlignment="1">
      <alignment horizontal="center"/>
    </xf>
    <xf numFmtId="165" fontId="22" fillId="7" borderId="10" xfId="2" applyNumberFormat="1" applyFont="1" applyFill="1" applyAlignment="1">
      <alignment horizontal="center"/>
    </xf>
    <xf numFmtId="165" fontId="22" fillId="0" borderId="62" xfId="0" applyNumberFormat="1" applyFont="1" applyBorder="1"/>
    <xf numFmtId="165" fontId="23" fillId="7" borderId="10" xfId="2" applyNumberFormat="1" applyFont="1" applyFill="1" applyAlignment="1">
      <alignment horizontal="right"/>
    </xf>
    <xf numFmtId="166" fontId="22" fillId="0" borderId="6" xfId="1" applyNumberFormat="1" applyFont="1" applyBorder="1" applyAlignment="1">
      <alignment horizontal="center"/>
    </xf>
    <xf numFmtId="165" fontId="23" fillId="0" borderId="6" xfId="0" applyNumberFormat="1" applyFont="1" applyBorder="1"/>
    <xf numFmtId="165" fontId="22" fillId="0" borderId="3" xfId="0" applyNumberFormat="1" applyFont="1" applyBorder="1"/>
    <xf numFmtId="165" fontId="22" fillId="0" borderId="17" xfId="0" applyNumberFormat="1" applyFont="1" applyBorder="1"/>
    <xf numFmtId="165" fontId="22" fillId="0" borderId="12" xfId="0" applyNumberFormat="1" applyFont="1" applyBorder="1"/>
    <xf numFmtId="0" fontId="25" fillId="6" borderId="25" xfId="0" applyFont="1" applyFill="1" applyBorder="1"/>
    <xf numFmtId="166" fontId="25" fillId="6" borderId="6" xfId="1" applyNumberFormat="1" applyFont="1" applyFill="1" applyBorder="1" applyAlignment="1">
      <alignment horizontal="center"/>
    </xf>
    <xf numFmtId="165" fontId="25" fillId="6" borderId="6" xfId="0" applyNumberFormat="1" applyFont="1" applyFill="1" applyBorder="1"/>
    <xf numFmtId="165" fontId="25" fillId="6" borderId="3" xfId="0" applyNumberFormat="1" applyFont="1" applyFill="1" applyBorder="1"/>
    <xf numFmtId="165" fontId="25" fillId="6" borderId="17" xfId="0" applyNumberFormat="1" applyFont="1" applyFill="1" applyBorder="1"/>
    <xf numFmtId="165" fontId="25" fillId="6" borderId="12" xfId="0" applyNumberFormat="1" applyFont="1" applyFill="1" applyBorder="1"/>
    <xf numFmtId="165" fontId="28" fillId="0" borderId="0" xfId="0" applyNumberFormat="1" applyFont="1" applyAlignment="1">
      <alignment horizontal="right"/>
    </xf>
    <xf numFmtId="165" fontId="22" fillId="7" borderId="10" xfId="2" applyNumberFormat="1" applyFont="1" applyFill="1" applyAlignment="1">
      <alignment horizontal="right"/>
    </xf>
    <xf numFmtId="0" fontId="21" fillId="0" borderId="0" xfId="0" applyFont="1"/>
    <xf numFmtId="165" fontId="21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165" fontId="29" fillId="7" borderId="10" xfId="2" applyNumberFormat="1" applyFont="1" applyFill="1" applyAlignment="1">
      <alignment horizontal="right"/>
    </xf>
    <xf numFmtId="165" fontId="23" fillId="2" borderId="2" xfId="0" applyNumberFormat="1" applyFont="1" applyFill="1" applyBorder="1"/>
    <xf numFmtId="165" fontId="23" fillId="2" borderId="20" xfId="0" applyNumberFormat="1" applyFont="1" applyFill="1" applyBorder="1"/>
    <xf numFmtId="165" fontId="23" fillId="2" borderId="15" xfId="0" applyNumberFormat="1" applyFont="1" applyFill="1" applyBorder="1"/>
    <xf numFmtId="164" fontId="23" fillId="0" borderId="5" xfId="0" applyNumberFormat="1" applyFont="1" applyBorder="1"/>
    <xf numFmtId="164" fontId="22" fillId="0" borderId="0" xfId="0" applyNumberFormat="1" applyFont="1" applyBorder="1"/>
    <xf numFmtId="164" fontId="22" fillId="0" borderId="16" xfId="0" applyNumberFormat="1" applyFont="1" applyBorder="1"/>
    <xf numFmtId="164" fontId="22" fillId="0" borderId="11" xfId="0" applyNumberFormat="1" applyFont="1" applyBorder="1"/>
    <xf numFmtId="0" fontId="22" fillId="0" borderId="27" xfId="0" applyFont="1" applyBorder="1"/>
    <xf numFmtId="166" fontId="22" fillId="0" borderId="22" xfId="1" applyNumberFormat="1" applyFont="1" applyBorder="1" applyAlignment="1">
      <alignment horizontal="center"/>
    </xf>
    <xf numFmtId="165" fontId="23" fillId="0" borderId="22" xfId="0" applyNumberFormat="1" applyFont="1" applyBorder="1"/>
    <xf numFmtId="165" fontId="25" fillId="6" borderId="6" xfId="0" applyNumberFormat="1" applyFont="1" applyFill="1" applyBorder="1" applyAlignment="1">
      <alignment horizontal="right"/>
    </xf>
    <xf numFmtId="165" fontId="25" fillId="6" borderId="46" xfId="0" applyNumberFormat="1" applyFont="1" applyFill="1" applyBorder="1" applyAlignment="1">
      <alignment horizontal="right"/>
    </xf>
    <xf numFmtId="165" fontId="25" fillId="6" borderId="17" xfId="0" applyNumberFormat="1" applyFont="1" applyFill="1" applyBorder="1" applyAlignment="1">
      <alignment horizontal="right"/>
    </xf>
    <xf numFmtId="165" fontId="25" fillId="6" borderId="54" xfId="0" applyNumberFormat="1" applyFont="1" applyFill="1" applyBorder="1" applyAlignment="1">
      <alignment horizontal="right"/>
    </xf>
    <xf numFmtId="0" fontId="21" fillId="0" borderId="29" xfId="0" applyFont="1" applyBorder="1"/>
    <xf numFmtId="165" fontId="21" fillId="0" borderId="28" xfId="0" applyNumberFormat="1" applyFont="1" applyBorder="1" applyAlignment="1">
      <alignment horizontal="right"/>
    </xf>
    <xf numFmtId="165" fontId="21" fillId="0" borderId="48" xfId="0" applyNumberFormat="1" applyFont="1" applyBorder="1" applyAlignment="1">
      <alignment horizontal="right"/>
    </xf>
    <xf numFmtId="165" fontId="21" fillId="0" borderId="42" xfId="0" applyNumberFormat="1" applyFont="1" applyBorder="1" applyAlignment="1">
      <alignment horizontal="right"/>
    </xf>
    <xf numFmtId="165" fontId="21" fillId="0" borderId="32" xfId="0" applyNumberFormat="1" applyFont="1" applyBorder="1" applyAlignment="1">
      <alignment horizontal="right"/>
    </xf>
    <xf numFmtId="0" fontId="21" fillId="0" borderId="58" xfId="0" applyFont="1" applyBorder="1"/>
    <xf numFmtId="165" fontId="21" fillId="0" borderId="9" xfId="0" applyNumberFormat="1" applyFont="1" applyBorder="1" applyAlignment="1">
      <alignment horizontal="right"/>
    </xf>
    <xf numFmtId="165" fontId="21" fillId="0" borderId="44" xfId="0" applyNumberFormat="1" applyFont="1" applyBorder="1" applyAlignment="1">
      <alignment horizontal="right"/>
    </xf>
    <xf numFmtId="165" fontId="21" fillId="0" borderId="20" xfId="0" applyNumberFormat="1" applyFont="1" applyBorder="1" applyAlignment="1">
      <alignment horizontal="right"/>
    </xf>
    <xf numFmtId="165" fontId="21" fillId="0" borderId="35" xfId="0" applyNumberFormat="1" applyFont="1" applyBorder="1" applyAlignment="1">
      <alignment horizontal="right"/>
    </xf>
    <xf numFmtId="165" fontId="21" fillId="0" borderId="60" xfId="0" applyNumberFormat="1" applyFont="1" applyBorder="1" applyAlignment="1">
      <alignment horizontal="right"/>
    </xf>
    <xf numFmtId="0" fontId="21" fillId="0" borderId="59" xfId="0" applyFont="1" applyBorder="1"/>
    <xf numFmtId="165" fontId="21" fillId="0" borderId="45" xfId="0" applyNumberFormat="1" applyFont="1" applyBorder="1" applyAlignment="1">
      <alignment horizontal="right"/>
    </xf>
    <xf numFmtId="165" fontId="21" fillId="0" borderId="43" xfId="0" applyNumberFormat="1" applyFont="1" applyBorder="1" applyAlignment="1">
      <alignment horizontal="right"/>
    </xf>
    <xf numFmtId="165" fontId="21" fillId="0" borderId="36" xfId="0" applyNumberFormat="1" applyFont="1" applyBorder="1" applyAlignment="1">
      <alignment horizontal="right"/>
    </xf>
    <xf numFmtId="165" fontId="21" fillId="0" borderId="37" xfId="0" applyNumberFormat="1" applyFont="1" applyBorder="1" applyAlignment="1">
      <alignment horizontal="right"/>
    </xf>
    <xf numFmtId="0" fontId="21" fillId="0" borderId="23" xfId="0" applyFont="1" applyBorder="1"/>
    <xf numFmtId="0" fontId="21" fillId="0" borderId="0" xfId="0" applyFont="1" applyBorder="1"/>
    <xf numFmtId="0" fontId="21" fillId="0" borderId="11" xfId="0" applyFont="1" applyBorder="1"/>
    <xf numFmtId="0" fontId="21" fillId="0" borderId="26" xfId="0" applyFont="1" applyFill="1" applyBorder="1"/>
    <xf numFmtId="0" fontId="21" fillId="0" borderId="7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3" fillId="6" borderId="25" xfId="0" applyFont="1" applyFill="1" applyBorder="1"/>
    <xf numFmtId="165" fontId="23" fillId="6" borderId="6" xfId="0" applyNumberFormat="1" applyFont="1" applyFill="1" applyBorder="1" applyAlignment="1">
      <alignment horizontal="right"/>
    </xf>
    <xf numFmtId="165" fontId="23" fillId="6" borderId="46" xfId="0" applyNumberFormat="1" applyFont="1" applyFill="1" applyBorder="1" applyAlignment="1">
      <alignment horizontal="right"/>
    </xf>
    <xf numFmtId="165" fontId="23" fillId="6" borderId="17" xfId="0" applyNumberFormat="1" applyFont="1" applyFill="1" applyBorder="1" applyAlignment="1">
      <alignment horizontal="right"/>
    </xf>
    <xf numFmtId="0" fontId="22" fillId="0" borderId="29" xfId="0" applyFont="1" applyBorder="1"/>
    <xf numFmtId="165" fontId="22" fillId="0" borderId="28" xfId="0" applyNumberFormat="1" applyFont="1" applyBorder="1" applyAlignment="1">
      <alignment horizontal="right"/>
    </xf>
    <xf numFmtId="165" fontId="22" fillId="0" borderId="42" xfId="0" applyNumberFormat="1" applyFont="1" applyBorder="1" applyAlignment="1">
      <alignment horizontal="right"/>
    </xf>
    <xf numFmtId="165" fontId="22" fillId="0" borderId="31" xfId="0" applyNumberFormat="1" applyFont="1" applyBorder="1" applyAlignment="1">
      <alignment horizontal="right"/>
    </xf>
    <xf numFmtId="165" fontId="22" fillId="0" borderId="55" xfId="0" applyNumberFormat="1" applyFont="1" applyBorder="1" applyAlignment="1">
      <alignment horizontal="right"/>
    </xf>
    <xf numFmtId="165" fontId="22" fillId="7" borderId="28" xfId="0" applyNumberFormat="1" applyFont="1" applyFill="1" applyBorder="1" applyAlignment="1">
      <alignment horizontal="right"/>
    </xf>
    <xf numFmtId="165" fontId="22" fillId="0" borderId="9" xfId="0" applyNumberFormat="1" applyFont="1" applyBorder="1" applyAlignment="1">
      <alignment horizontal="right"/>
    </xf>
    <xf numFmtId="165" fontId="22" fillId="0" borderId="60" xfId="0" applyNumberFormat="1" applyFont="1" applyBorder="1" applyAlignment="1">
      <alignment horizontal="right"/>
    </xf>
    <xf numFmtId="165" fontId="22" fillId="0" borderId="20" xfId="0" applyNumberFormat="1" applyFont="1" applyBorder="1" applyAlignment="1">
      <alignment horizontal="right"/>
    </xf>
    <xf numFmtId="165" fontId="22" fillId="0" borderId="56" xfId="0" applyNumberFormat="1" applyFont="1" applyBorder="1" applyAlignment="1">
      <alignment horizontal="right"/>
    </xf>
    <xf numFmtId="165" fontId="22" fillId="7" borderId="9" xfId="0" applyNumberFormat="1" applyFont="1" applyFill="1" applyBorder="1" applyAlignment="1">
      <alignment horizontal="right"/>
    </xf>
    <xf numFmtId="0" fontId="22" fillId="0" borderId="59" xfId="0" applyFont="1" applyBorder="1"/>
    <xf numFmtId="165" fontId="22" fillId="0" borderId="45" xfId="0" applyNumberFormat="1" applyFont="1" applyBorder="1" applyAlignment="1">
      <alignment horizontal="right"/>
    </xf>
    <xf numFmtId="165" fontId="22" fillId="0" borderId="43" xfId="0" applyNumberFormat="1" applyFont="1" applyBorder="1" applyAlignment="1">
      <alignment horizontal="right"/>
    </xf>
    <xf numFmtId="165" fontId="22" fillId="0" borderId="36" xfId="0" applyNumberFormat="1" applyFont="1" applyBorder="1" applyAlignment="1">
      <alignment horizontal="right"/>
    </xf>
    <xf numFmtId="165" fontId="22" fillId="0" borderId="57" xfId="0" applyNumberFormat="1" applyFont="1" applyBorder="1" applyAlignment="1">
      <alignment horizontal="right"/>
    </xf>
    <xf numFmtId="165" fontId="22" fillId="7" borderId="45" xfId="0" applyNumberFormat="1" applyFont="1" applyFill="1" applyBorder="1" applyAlignment="1">
      <alignment horizontal="right"/>
    </xf>
    <xf numFmtId="0" fontId="22" fillId="0" borderId="7" xfId="0" applyFont="1" applyBorder="1" applyAlignment="1">
      <alignment horizontal="center"/>
    </xf>
    <xf numFmtId="0" fontId="23" fillId="8" borderId="61" xfId="3" applyFont="1"/>
    <xf numFmtId="0" fontId="14" fillId="10" borderId="27" xfId="0" applyFont="1" applyFill="1" applyBorder="1"/>
    <xf numFmtId="0" fontId="14" fillId="10" borderId="22" xfId="0" applyFont="1" applyFill="1" applyBorder="1" applyAlignment="1">
      <alignment horizontal="center"/>
    </xf>
    <xf numFmtId="0" fontId="14" fillId="10" borderId="39" xfId="0" applyFont="1" applyFill="1" applyBorder="1" applyAlignment="1">
      <alignment horizontal="center"/>
    </xf>
    <xf numFmtId="0" fontId="11" fillId="10" borderId="51" xfId="0" applyFont="1" applyFill="1" applyBorder="1" applyAlignment="1">
      <alignment horizontal="left"/>
    </xf>
    <xf numFmtId="0" fontId="11" fillId="10" borderId="39" xfId="0" applyFont="1" applyFill="1" applyBorder="1" applyAlignment="1">
      <alignment horizontal="center"/>
    </xf>
    <xf numFmtId="0" fontId="11" fillId="10" borderId="52" xfId="0" applyFont="1" applyFill="1" applyBorder="1" applyAlignment="1">
      <alignment horizontal="center"/>
    </xf>
    <xf numFmtId="0" fontId="11" fillId="10" borderId="53" xfId="0" applyFont="1" applyFill="1" applyBorder="1" applyAlignment="1">
      <alignment horizontal="center"/>
    </xf>
    <xf numFmtId="0" fontId="11" fillId="10" borderId="39" xfId="0" applyFont="1" applyFill="1" applyBorder="1" applyAlignment="1"/>
    <xf numFmtId="0" fontId="11" fillId="10" borderId="21" xfId="0" applyFont="1" applyFill="1" applyBorder="1" applyAlignment="1"/>
    <xf numFmtId="0" fontId="22" fillId="0" borderId="0" xfId="0" applyFont="1" applyAlignment="1">
      <alignment horizontal="center"/>
    </xf>
    <xf numFmtId="165" fontId="23" fillId="0" borderId="28" xfId="0" applyNumberFormat="1" applyFont="1" applyBorder="1"/>
    <xf numFmtId="165" fontId="22" fillId="0" borderId="42" xfId="0" applyNumberFormat="1" applyFont="1" applyBorder="1" applyAlignment="1">
      <alignment horizontal="center"/>
    </xf>
    <xf numFmtId="165" fontId="22" fillId="0" borderId="31" xfId="0" applyNumberFormat="1" applyFont="1" applyBorder="1" applyAlignment="1">
      <alignment horizontal="center"/>
    </xf>
    <xf numFmtId="165" fontId="22" fillId="0" borderId="34" xfId="0" applyNumberFormat="1" applyFont="1" applyBorder="1" applyAlignment="1">
      <alignment horizontal="center"/>
    </xf>
    <xf numFmtId="0" fontId="30" fillId="0" borderId="25" xfId="0" applyFont="1" applyBorder="1"/>
    <xf numFmtId="1" fontId="23" fillId="0" borderId="45" xfId="0" applyNumberFormat="1" applyFont="1" applyBorder="1"/>
    <xf numFmtId="1" fontId="22" fillId="7" borderId="43" xfId="2" applyNumberFormat="1" applyFont="1" applyFill="1" applyBorder="1" applyAlignment="1">
      <alignment horizontal="center"/>
    </xf>
    <xf numFmtId="0" fontId="22" fillId="0" borderId="3" xfId="0" applyFont="1" applyBorder="1"/>
    <xf numFmtId="165" fontId="22" fillId="9" borderId="65" xfId="4" applyNumberFormat="1" applyFont="1" applyBorder="1"/>
    <xf numFmtId="165" fontId="23" fillId="0" borderId="8" xfId="0" applyNumberFormat="1" applyFont="1" applyBorder="1"/>
    <xf numFmtId="165" fontId="22" fillId="0" borderId="44" xfId="0" applyNumberFormat="1" applyFont="1" applyBorder="1" applyAlignment="1">
      <alignment horizontal="center"/>
    </xf>
    <xf numFmtId="165" fontId="22" fillId="0" borderId="19" xfId="0" applyNumberFormat="1" applyFont="1" applyBorder="1" applyAlignment="1">
      <alignment horizontal="center"/>
    </xf>
    <xf numFmtId="165" fontId="22" fillId="0" borderId="38" xfId="0" applyNumberFormat="1" applyFont="1" applyBorder="1" applyAlignment="1">
      <alignment horizontal="center"/>
    </xf>
    <xf numFmtId="0" fontId="4" fillId="10" borderId="47" xfId="0" applyFont="1" applyFill="1" applyBorder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40" xfId="0" applyFont="1" applyFill="1" applyBorder="1" applyAlignment="1">
      <alignment horizontal="center"/>
    </xf>
    <xf numFmtId="0" fontId="13" fillId="10" borderId="3" xfId="0" applyFont="1" applyFill="1" applyBorder="1"/>
    <xf numFmtId="0" fontId="13" fillId="10" borderId="3" xfId="0" applyFont="1" applyFill="1" applyBorder="1" applyAlignment="1"/>
    <xf numFmtId="0" fontId="18" fillId="10" borderId="47" xfId="0" applyFont="1" applyFill="1" applyBorder="1" applyAlignment="1">
      <alignment horizontal="center"/>
    </xf>
    <xf numFmtId="0" fontId="18" fillId="10" borderId="18" xfId="0" applyFont="1" applyFill="1" applyBorder="1" applyAlignment="1">
      <alignment horizontal="center"/>
    </xf>
    <xf numFmtId="0" fontId="18" fillId="10" borderId="13" xfId="0" applyFont="1" applyFill="1" applyBorder="1" applyAlignment="1">
      <alignment horizontal="center"/>
    </xf>
    <xf numFmtId="0" fontId="18" fillId="10" borderId="4" xfId="0" applyFont="1" applyFill="1" applyBorder="1" applyAlignment="1">
      <alignment horizontal="center"/>
    </xf>
    <xf numFmtId="0" fontId="18" fillId="10" borderId="40" xfId="0" applyFont="1" applyFill="1" applyBorder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22" fillId="0" borderId="48" xfId="0" applyFont="1" applyBorder="1" applyAlignment="1">
      <alignment horizontal="left"/>
    </xf>
    <xf numFmtId="0" fontId="22" fillId="0" borderId="31" xfId="0" applyFont="1" applyBorder="1" applyAlignment="1"/>
    <xf numFmtId="0" fontId="22" fillId="7" borderId="31" xfId="0" applyFont="1" applyFill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2" fillId="0" borderId="49" xfId="0" applyFont="1" applyBorder="1" applyAlignment="1">
      <alignment horizontal="left"/>
    </xf>
    <xf numFmtId="0" fontId="22" fillId="0" borderId="36" xfId="0" applyFont="1" applyBorder="1" applyAlignment="1"/>
    <xf numFmtId="0" fontId="22" fillId="7" borderId="36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2" fillId="0" borderId="50" xfId="0" applyFont="1" applyBorder="1" applyAlignment="1">
      <alignment horizontal="left"/>
    </xf>
    <xf numFmtId="0" fontId="22" fillId="0" borderId="19" xfId="0" applyFont="1" applyBorder="1" applyAlignment="1"/>
    <xf numFmtId="0" fontId="23" fillId="0" borderId="38" xfId="0" applyFont="1" applyBorder="1" applyAlignment="1">
      <alignment horizontal="center"/>
    </xf>
    <xf numFmtId="0" fontId="22" fillId="0" borderId="0" xfId="0" applyFont="1" applyAlignme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7" borderId="27" xfId="0" applyFont="1" applyFill="1" applyBorder="1"/>
    <xf numFmtId="0" fontId="22" fillId="7" borderId="23" xfId="0" applyFont="1" applyFill="1" applyBorder="1"/>
    <xf numFmtId="0" fontId="23" fillId="0" borderId="0" xfId="0" applyFont="1" applyAlignment="1"/>
    <xf numFmtId="0" fontId="25" fillId="0" borderId="0" xfId="0" applyFont="1" applyAlignment="1">
      <alignment horizontal="center"/>
    </xf>
    <xf numFmtId="0" fontId="22" fillId="0" borderId="24" xfId="0" applyFont="1" applyBorder="1" applyAlignment="1"/>
    <xf numFmtId="0" fontId="21" fillId="0" borderId="24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2" fillId="7" borderId="41" xfId="0" applyFont="1" applyFill="1" applyBorder="1" applyAlignment="1">
      <alignment horizontal="center"/>
    </xf>
    <xf numFmtId="0" fontId="22" fillId="7" borderId="18" xfId="0" applyFont="1" applyFill="1" applyBorder="1" applyAlignment="1">
      <alignment horizontal="center"/>
    </xf>
    <xf numFmtId="0" fontId="22" fillId="7" borderId="40" xfId="0" applyFont="1" applyFill="1" applyBorder="1" applyAlignment="1">
      <alignment horizontal="center"/>
    </xf>
    <xf numFmtId="0" fontId="31" fillId="0" borderId="24" xfId="0" applyFont="1" applyFill="1" applyBorder="1"/>
    <xf numFmtId="165" fontId="31" fillId="0" borderId="24" xfId="0" applyNumberFormat="1" applyFont="1" applyBorder="1" applyAlignment="1">
      <alignment horizontal="center"/>
    </xf>
    <xf numFmtId="0" fontId="31" fillId="0" borderId="0" xfId="0" applyFont="1" applyBorder="1"/>
    <xf numFmtId="0" fontId="31" fillId="0" borderId="0" xfId="0" applyFont="1"/>
    <xf numFmtId="0" fontId="22" fillId="0" borderId="0" xfId="0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22" fillId="0" borderId="23" xfId="0" applyFont="1" applyBorder="1" applyAlignment="1">
      <alignment horizontal="left" indent="1"/>
    </xf>
    <xf numFmtId="0" fontId="22" fillId="0" borderId="25" xfId="0" applyFont="1" applyBorder="1" applyAlignment="1">
      <alignment horizontal="left" indent="1"/>
    </xf>
    <xf numFmtId="0" fontId="22" fillId="0" borderId="27" xfId="0" applyFont="1" applyBorder="1" applyAlignment="1">
      <alignment horizontal="left" indent="1"/>
    </xf>
    <xf numFmtId="0" fontId="0" fillId="0" borderId="0" xfId="0" applyFill="1"/>
    <xf numFmtId="0" fontId="2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44" fontId="0" fillId="0" borderId="0" xfId="0" applyNumberFormat="1" applyFill="1"/>
    <xf numFmtId="0" fontId="2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/>
    </xf>
    <xf numFmtId="44" fontId="1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23" fillId="0" borderId="0" xfId="0" applyFont="1" applyFill="1" applyBorder="1"/>
    <xf numFmtId="0" fontId="12" fillId="0" borderId="0" xfId="0" applyFont="1" applyFill="1" applyBorder="1"/>
    <xf numFmtId="49" fontId="30" fillId="0" borderId="0" xfId="0" applyNumberFormat="1" applyFont="1" applyFill="1" applyBorder="1"/>
    <xf numFmtId="49" fontId="22" fillId="0" borderId="0" xfId="0" applyNumberFormat="1" applyFont="1" applyFill="1" applyBorder="1"/>
    <xf numFmtId="0" fontId="22" fillId="0" borderId="0" xfId="0" applyFont="1" applyFill="1"/>
    <xf numFmtId="0" fontId="28" fillId="0" borderId="0" xfId="0" applyFont="1" applyFill="1"/>
    <xf numFmtId="0" fontId="25" fillId="0" borderId="0" xfId="0" applyFont="1" applyFill="1" applyBorder="1"/>
    <xf numFmtId="0" fontId="23" fillId="0" borderId="24" xfId="0" applyFont="1" applyFill="1" applyBorder="1"/>
    <xf numFmtId="165" fontId="25" fillId="0" borderId="0" xfId="1" applyNumberFormat="1" applyFont="1" applyFill="1"/>
    <xf numFmtId="9" fontId="26" fillId="0" borderId="0" xfId="1" applyFont="1" applyFill="1"/>
    <xf numFmtId="165" fontId="22" fillId="0" borderId="0" xfId="0" applyNumberFormat="1" applyFont="1" applyFill="1"/>
    <xf numFmtId="0" fontId="22" fillId="0" borderId="24" xfId="0" applyFont="1" applyFill="1" applyBorder="1"/>
    <xf numFmtId="164" fontId="22" fillId="0" borderId="0" xfId="0" applyNumberFormat="1" applyFont="1" applyFill="1"/>
    <xf numFmtId="0" fontId="25" fillId="0" borderId="0" xfId="0" applyFont="1" applyFill="1"/>
    <xf numFmtId="0" fontId="27" fillId="0" borderId="0" xfId="0" applyFont="1" applyFill="1" applyAlignment="1">
      <alignment horizontal="left" indent="1"/>
    </xf>
    <xf numFmtId="0" fontId="22" fillId="0" borderId="0" xfId="0" applyFont="1" applyFill="1" applyBorder="1" applyAlignment="1">
      <alignment horizontal="left" indent="1"/>
    </xf>
    <xf numFmtId="167" fontId="4" fillId="4" borderId="20" xfId="0" applyNumberFormat="1" applyFont="1" applyFill="1" applyBorder="1"/>
    <xf numFmtId="167" fontId="21" fillId="0" borderId="20" xfId="0" applyNumberFormat="1" applyFont="1" applyFill="1" applyBorder="1"/>
    <xf numFmtId="167" fontId="0" fillId="0" borderId="0" xfId="0" applyNumberFormat="1" applyFill="1"/>
    <xf numFmtId="165" fontId="4" fillId="5" borderId="20" xfId="0" applyNumberFormat="1" applyFont="1" applyFill="1" applyBorder="1"/>
    <xf numFmtId="165" fontId="21" fillId="0" borderId="20" xfId="0" applyNumberFormat="1" applyFont="1" applyFill="1" applyBorder="1"/>
    <xf numFmtId="165" fontId="22" fillId="0" borderId="20" xfId="0" applyNumberFormat="1" applyFont="1" applyFill="1" applyBorder="1"/>
    <xf numFmtId="167" fontId="1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165" fontId="22" fillId="0" borderId="66" xfId="0" applyNumberFormat="1" applyFont="1" applyBorder="1"/>
    <xf numFmtId="166" fontId="32" fillId="2" borderId="8" xfId="1" applyNumberFormat="1" applyFont="1" applyFill="1" applyBorder="1" applyAlignment="1">
      <alignment horizontal="center"/>
    </xf>
  </cellXfs>
  <cellStyles count="5">
    <cellStyle name="Check Cell" xfId="3" builtinId="23"/>
    <cellStyle name="Input" xfId="2" builtinId="20"/>
    <cellStyle name="Normal" xfId="0" builtinId="0"/>
    <cellStyle name="Note" xfId="4" builtinId="10"/>
    <cellStyle name="Percent" xfId="1" builtinId="5"/>
  </cellStyles>
  <dxfs count="15">
    <dxf>
      <font>
        <color rgb="FF00B05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color rgb="FFC0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C00000"/>
      </font>
    </dxf>
  </dxfs>
  <tableStyles count="0" defaultTableStyle="TableStyleMedium2" defaultPivotStyle="PivotStyleLight16"/>
  <colors>
    <mruColors>
      <color rgb="FFFFFFCC"/>
      <color rgb="FF35363A"/>
      <color rgb="FF223469"/>
      <color rgb="FFCB2E6F"/>
      <color rgb="FF6FCB2E"/>
      <color rgb="FFCB6F2E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513230</xdr:colOff>
      <xdr:row>0</xdr:row>
      <xdr:rowOff>0</xdr:rowOff>
    </xdr:from>
    <xdr:to>
      <xdr:col>16</xdr:col>
      <xdr:colOff>939053</xdr:colOff>
      <xdr:row>0</xdr:row>
      <xdr:rowOff>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F7896D9E-FE27-4CAF-ABCA-6F9A1E29D76E}"/>
            </a:ext>
          </a:extLst>
        </xdr:cNvPr>
        <xdr:cNvCxnSpPr/>
      </xdr:nvCxnSpPr>
      <xdr:spPr>
        <a:xfrm flipH="1">
          <a:off x="16291112" y="0"/>
          <a:ext cx="42582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23469"/>
  </sheetPr>
  <dimension ref="A1:H43"/>
  <sheetViews>
    <sheetView zoomScale="75" zoomScaleNormal="75" workbookViewId="0">
      <selection activeCell="H35" sqref="H35"/>
    </sheetView>
  </sheetViews>
  <sheetFormatPr defaultColWidth="17.28515625" defaultRowHeight="15" x14ac:dyDescent="0.25"/>
  <cols>
    <col min="1" max="1" width="40.7109375" bestFit="1" customWidth="1"/>
    <col min="2" max="2" width="22.140625" customWidth="1"/>
    <col min="3" max="3" width="4.7109375" style="323" customWidth="1"/>
    <col min="4" max="4" width="6.85546875" style="336" customWidth="1"/>
    <col min="5" max="5" width="23.140625" style="336" bestFit="1" customWidth="1"/>
    <col min="6" max="7" width="17.28515625" style="323"/>
  </cols>
  <sheetData>
    <row r="1" spans="1:8" ht="21" x14ac:dyDescent="0.35">
      <c r="A1" s="60" t="s">
        <v>84</v>
      </c>
      <c r="B1" s="143" t="s">
        <v>148</v>
      </c>
      <c r="D1" s="332"/>
      <c r="E1" s="332"/>
      <c r="F1" s="333"/>
      <c r="G1" s="333"/>
      <c r="H1" s="17"/>
    </row>
    <row r="2" spans="1:8" s="17" customFormat="1" ht="17.25" x14ac:dyDescent="0.3">
      <c r="A2" s="338" t="s">
        <v>155</v>
      </c>
      <c r="B2" s="132">
        <f>Income!C2</f>
        <v>0</v>
      </c>
      <c r="C2" s="323"/>
      <c r="D2" s="332"/>
      <c r="E2" s="332"/>
      <c r="F2" s="333"/>
      <c r="G2" s="333"/>
    </row>
    <row r="3" spans="1:8" s="17" customFormat="1" ht="17.25" x14ac:dyDescent="0.3">
      <c r="A3" s="338" t="s">
        <v>82</v>
      </c>
      <c r="B3" s="132">
        <f>SUM(B4:B7)</f>
        <v>0</v>
      </c>
      <c r="C3" s="323"/>
      <c r="D3" s="332"/>
      <c r="E3" s="332"/>
      <c r="F3" s="333"/>
      <c r="G3" s="333"/>
    </row>
    <row r="4" spans="1:8" s="17" customFormat="1" x14ac:dyDescent="0.25">
      <c r="A4" s="347" t="s">
        <v>149</v>
      </c>
      <c r="B4" s="134">
        <f>Expenses!C12+Expenses!C29+Expenses!C30+Expenses!C47</f>
        <v>0</v>
      </c>
      <c r="C4" s="323"/>
      <c r="D4" s="334" t="s">
        <v>154</v>
      </c>
      <c r="E4" s="332"/>
      <c r="F4" s="333"/>
      <c r="G4" s="333"/>
    </row>
    <row r="5" spans="1:8" s="17" customFormat="1" x14ac:dyDescent="0.25">
      <c r="A5" s="347" t="s">
        <v>150</v>
      </c>
      <c r="B5" s="134">
        <f>Expenses!C3</f>
        <v>0</v>
      </c>
      <c r="C5" s="323"/>
      <c r="D5" s="334" t="s">
        <v>152</v>
      </c>
      <c r="E5" s="332"/>
      <c r="F5" s="335"/>
      <c r="G5" s="333"/>
    </row>
    <row r="6" spans="1:8" s="17" customFormat="1" x14ac:dyDescent="0.25">
      <c r="A6" s="347" t="s">
        <v>151</v>
      </c>
      <c r="B6" s="134">
        <f>Expenses!C38</f>
        <v>0</v>
      </c>
      <c r="C6" s="323"/>
      <c r="D6" s="334" t="s">
        <v>153</v>
      </c>
      <c r="E6" s="332"/>
      <c r="F6" s="333"/>
      <c r="G6" s="333"/>
    </row>
    <row r="7" spans="1:8" s="17" customFormat="1" x14ac:dyDescent="0.25">
      <c r="A7" s="347" t="s">
        <v>176</v>
      </c>
      <c r="B7" s="134">
        <f>Expenses!C50</f>
        <v>0</v>
      </c>
      <c r="C7" s="323"/>
      <c r="D7" s="334" t="s">
        <v>177</v>
      </c>
      <c r="E7" s="332"/>
      <c r="F7" s="333"/>
      <c r="G7" s="333"/>
    </row>
    <row r="8" spans="1:8" s="17" customFormat="1" ht="15.75" thickBot="1" x14ac:dyDescent="0.3">
      <c r="A8" s="339"/>
      <c r="B8" s="135"/>
      <c r="C8" s="323"/>
      <c r="D8" s="332"/>
      <c r="E8" s="332"/>
      <c r="F8" s="333"/>
      <c r="G8" s="333"/>
    </row>
    <row r="9" spans="1:8" s="17" customFormat="1" ht="15.75" thickTop="1" x14ac:dyDescent="0.25">
      <c r="A9" s="332"/>
      <c r="B9" s="134"/>
      <c r="C9" s="323"/>
      <c r="D9" s="332"/>
      <c r="E9" s="332"/>
      <c r="F9" s="333"/>
      <c r="G9" s="333"/>
    </row>
    <row r="10" spans="1:8" s="17" customFormat="1" ht="17.25" x14ac:dyDescent="0.3">
      <c r="A10" s="338" t="s">
        <v>85</v>
      </c>
      <c r="B10" s="340">
        <f>B2-B3</f>
        <v>0</v>
      </c>
      <c r="C10" s="323"/>
      <c r="D10" s="336"/>
      <c r="E10" s="336"/>
      <c r="F10" s="323"/>
      <c r="G10" s="323"/>
      <c r="H10"/>
    </row>
    <row r="11" spans="1:8" x14ac:dyDescent="0.25">
      <c r="A11" s="137" t="s">
        <v>183</v>
      </c>
      <c r="B11" s="341">
        <f>IF(B10&gt;0,B10/B2,0)</f>
        <v>0</v>
      </c>
    </row>
    <row r="12" spans="1:8" x14ac:dyDescent="0.25">
      <c r="A12" s="336" t="s">
        <v>86</v>
      </c>
      <c r="B12" s="342">
        <f>IF(B10&lt;0,0,B10*D12)</f>
        <v>0</v>
      </c>
      <c r="D12" s="141">
        <v>0.2</v>
      </c>
      <c r="E12" s="337" t="s">
        <v>88</v>
      </c>
    </row>
    <row r="13" spans="1:8" ht="15.75" thickBot="1" x14ac:dyDescent="0.3">
      <c r="A13" s="343"/>
      <c r="B13" s="135"/>
    </row>
    <row r="14" spans="1:8" ht="15.75" thickTop="1" x14ac:dyDescent="0.25">
      <c r="A14" s="336"/>
      <c r="B14" s="344"/>
    </row>
    <row r="15" spans="1:8" ht="17.25" x14ac:dyDescent="0.3">
      <c r="A15" s="345" t="s">
        <v>87</v>
      </c>
      <c r="B15" s="340">
        <f>B10-B12</f>
        <v>0</v>
      </c>
    </row>
    <row r="16" spans="1:8" x14ac:dyDescent="0.25">
      <c r="A16" s="346" t="s">
        <v>156</v>
      </c>
      <c r="B16" s="341" t="e">
        <f>IF(B15&lt;0,0,B15/B2)</f>
        <v>#DIV/0!</v>
      </c>
    </row>
    <row r="17" spans="1:2" x14ac:dyDescent="0.25">
      <c r="A17" s="323"/>
      <c r="B17" s="323"/>
    </row>
    <row r="18" spans="1:2" x14ac:dyDescent="0.25">
      <c r="A18" s="323"/>
      <c r="B18" s="323"/>
    </row>
    <row r="19" spans="1:2" x14ac:dyDescent="0.25">
      <c r="A19" s="323"/>
      <c r="B19" s="323"/>
    </row>
    <row r="20" spans="1:2" x14ac:dyDescent="0.25">
      <c r="A20" s="323"/>
      <c r="B20" s="323"/>
    </row>
    <row r="21" spans="1:2" x14ac:dyDescent="0.25">
      <c r="A21" s="323"/>
      <c r="B21" s="323"/>
    </row>
    <row r="22" spans="1:2" x14ac:dyDescent="0.25">
      <c r="A22" s="323"/>
      <c r="B22" s="323"/>
    </row>
    <row r="23" spans="1:2" x14ac:dyDescent="0.25">
      <c r="A23" s="323"/>
      <c r="B23" s="323"/>
    </row>
    <row r="24" spans="1:2" x14ac:dyDescent="0.25">
      <c r="A24" s="323"/>
      <c r="B24" s="323"/>
    </row>
    <row r="25" spans="1:2" x14ac:dyDescent="0.25">
      <c r="A25" s="323"/>
      <c r="B25" s="323"/>
    </row>
    <row r="26" spans="1:2" x14ac:dyDescent="0.25">
      <c r="A26" s="323"/>
      <c r="B26" s="323"/>
    </row>
    <row r="27" spans="1:2" x14ac:dyDescent="0.25">
      <c r="A27" s="323"/>
      <c r="B27" s="323"/>
    </row>
    <row r="28" spans="1:2" x14ac:dyDescent="0.25">
      <c r="A28" s="323"/>
      <c r="B28" s="323"/>
    </row>
    <row r="29" spans="1:2" x14ac:dyDescent="0.25">
      <c r="A29" s="323"/>
      <c r="B29" s="323"/>
    </row>
    <row r="30" spans="1:2" x14ac:dyDescent="0.25">
      <c r="A30" s="323"/>
      <c r="B30" s="323"/>
    </row>
    <row r="31" spans="1:2" x14ac:dyDescent="0.25">
      <c r="A31" s="323"/>
      <c r="B31" s="323"/>
    </row>
    <row r="32" spans="1:2" x14ac:dyDescent="0.25">
      <c r="A32" s="323"/>
      <c r="B32" s="323"/>
    </row>
    <row r="33" spans="1:2" x14ac:dyDescent="0.25">
      <c r="A33" s="323"/>
      <c r="B33" s="323"/>
    </row>
    <row r="34" spans="1:2" x14ac:dyDescent="0.25">
      <c r="A34" s="323"/>
      <c r="B34" s="323"/>
    </row>
    <row r="35" spans="1:2" x14ac:dyDescent="0.25">
      <c r="A35" s="323"/>
      <c r="B35" s="323"/>
    </row>
    <row r="36" spans="1:2" x14ac:dyDescent="0.25">
      <c r="A36" s="323"/>
      <c r="B36" s="323"/>
    </row>
    <row r="37" spans="1:2" x14ac:dyDescent="0.25">
      <c r="A37" s="323"/>
      <c r="B37" s="323"/>
    </row>
    <row r="38" spans="1:2" x14ac:dyDescent="0.25">
      <c r="A38" s="323"/>
      <c r="B38" s="323"/>
    </row>
    <row r="39" spans="1:2" x14ac:dyDescent="0.25">
      <c r="A39" s="323"/>
      <c r="B39" s="323"/>
    </row>
    <row r="40" spans="1:2" x14ac:dyDescent="0.25">
      <c r="A40" s="323"/>
      <c r="B40" s="323"/>
    </row>
    <row r="41" spans="1:2" x14ac:dyDescent="0.25">
      <c r="A41" s="323"/>
      <c r="B41" s="323"/>
    </row>
    <row r="42" spans="1:2" x14ac:dyDescent="0.25">
      <c r="A42" s="323"/>
      <c r="B42" s="323"/>
    </row>
    <row r="43" spans="1:2" x14ac:dyDescent="0.25">
      <c r="A43" s="323"/>
      <c r="B43" s="323"/>
    </row>
  </sheetData>
  <pageMargins left="0.25" right="0.25" top="0.75" bottom="0.75" header="0.3" footer="0.3"/>
  <pageSetup paperSize="9" scale="50" orientation="landscape" r:id="rId1"/>
  <headerFooter>
    <oddHeader>&amp;L&amp;"Roboto,Regular"&amp;16SEASONAL BUDGET - EXAMPLE&amp;C&amp;"Roboto,Regular"&amp;16&amp;A&amp;R&amp;G</oddHeader>
    <oddFooter>&amp;L
&amp;"Roboto,Regular"This guide is an ‘Open Educational Resource’ (OER) issued 
under Attribution-NonCommercial-ShareAlike 4.0 International license. &amp;R&amp;"Roboto,Regular"Guide and other learning materials available at
&amp;"Roboto,Bold"www.hp4p.eu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23469"/>
  </sheetPr>
  <dimension ref="A1:F13"/>
  <sheetViews>
    <sheetView zoomScale="75" zoomScaleNormal="75" workbookViewId="0">
      <selection activeCell="H35" sqref="H35"/>
    </sheetView>
  </sheetViews>
  <sheetFormatPr defaultRowHeight="15" x14ac:dyDescent="0.25"/>
  <cols>
    <col min="1" max="1" width="40.7109375" style="323" customWidth="1"/>
    <col min="2" max="2" width="12.7109375" style="325" customWidth="1"/>
    <col min="3" max="3" width="20.7109375" style="323" customWidth="1"/>
    <col min="4" max="4" width="20.7109375" style="326" customWidth="1"/>
    <col min="5" max="5" width="12.7109375" style="325" customWidth="1"/>
    <col min="6" max="6" width="40.7109375" style="323" customWidth="1"/>
    <col min="7" max="16384" width="9.140625" style="323"/>
  </cols>
  <sheetData>
    <row r="1" spans="1:6" ht="21" x14ac:dyDescent="0.35">
      <c r="A1" s="56" t="s">
        <v>140</v>
      </c>
      <c r="B1" s="57" t="s">
        <v>93</v>
      </c>
      <c r="C1" s="351">
        <f>C2+C3+C4+C5</f>
        <v>0</v>
      </c>
      <c r="D1" s="348">
        <f>SUM(D2:D8)</f>
        <v>0</v>
      </c>
      <c r="E1" s="58" t="s">
        <v>93</v>
      </c>
      <c r="F1" s="59" t="s">
        <v>141</v>
      </c>
    </row>
    <row r="2" spans="1:6" ht="17.25" x14ac:dyDescent="0.3">
      <c r="A2" s="128" t="s">
        <v>66</v>
      </c>
      <c r="B2" s="129" t="e">
        <f>C2/$C$1</f>
        <v>#DIV/0!</v>
      </c>
      <c r="C2" s="352">
        <f>Income!C3</f>
        <v>0</v>
      </c>
      <c r="D2" s="349">
        <f>Expenses!C3</f>
        <v>0</v>
      </c>
      <c r="E2" s="129" t="e">
        <f>D2/$D$1</f>
        <v>#DIV/0!</v>
      </c>
      <c r="F2" s="128" t="s">
        <v>185</v>
      </c>
    </row>
    <row r="3" spans="1:6" ht="17.25" x14ac:dyDescent="0.3">
      <c r="A3" s="128" t="s">
        <v>69</v>
      </c>
      <c r="B3" s="129" t="e">
        <f t="shared" ref="B3:B5" si="0">C3/$C$1</f>
        <v>#DIV/0!</v>
      </c>
      <c r="C3" s="352">
        <f>Income!C16</f>
        <v>0</v>
      </c>
      <c r="D3" s="349">
        <f>Expenses!C12</f>
        <v>0</v>
      </c>
      <c r="E3" s="129" t="e">
        <f t="shared" ref="E3:E8" si="1">D3/$D$1</f>
        <v>#DIV/0!</v>
      </c>
      <c r="F3" s="128" t="s">
        <v>24</v>
      </c>
    </row>
    <row r="4" spans="1:6" ht="17.25" x14ac:dyDescent="0.3">
      <c r="A4" s="128" t="s">
        <v>71</v>
      </c>
      <c r="B4" s="129" t="e">
        <f t="shared" si="0"/>
        <v>#DIV/0!</v>
      </c>
      <c r="C4" s="352">
        <f>Income!C20</f>
        <v>0</v>
      </c>
      <c r="D4" s="349">
        <f>Expenses!C29</f>
        <v>0</v>
      </c>
      <c r="E4" s="129" t="e">
        <f t="shared" si="1"/>
        <v>#DIV/0!</v>
      </c>
      <c r="F4" s="128" t="s">
        <v>113</v>
      </c>
    </row>
    <row r="5" spans="1:6" ht="17.25" x14ac:dyDescent="0.3">
      <c r="A5" s="128" t="s">
        <v>76</v>
      </c>
      <c r="B5" s="129" t="e">
        <f t="shared" si="0"/>
        <v>#DIV/0!</v>
      </c>
      <c r="C5" s="352">
        <f>Income!C26</f>
        <v>0</v>
      </c>
      <c r="D5" s="349">
        <f>Expenses!C30</f>
        <v>0</v>
      </c>
      <c r="E5" s="129" t="e">
        <f t="shared" si="1"/>
        <v>#DIV/0!</v>
      </c>
      <c r="F5" s="128" t="s">
        <v>28</v>
      </c>
    </row>
    <row r="6" spans="1:6" ht="17.25" x14ac:dyDescent="0.3">
      <c r="A6" s="130"/>
      <c r="B6" s="131"/>
      <c r="C6" s="353"/>
      <c r="D6" s="349">
        <f>Expenses!C38</f>
        <v>0</v>
      </c>
      <c r="E6" s="129" t="e">
        <f t="shared" si="1"/>
        <v>#DIV/0!</v>
      </c>
      <c r="F6" s="128" t="s">
        <v>181</v>
      </c>
    </row>
    <row r="7" spans="1:6" ht="17.25" x14ac:dyDescent="0.3">
      <c r="A7" s="130"/>
      <c r="B7" s="131"/>
      <c r="C7" s="353"/>
      <c r="D7" s="349">
        <f>Expenses!C47</f>
        <v>0</v>
      </c>
      <c r="E7" s="129" t="e">
        <f t="shared" si="1"/>
        <v>#DIV/0!</v>
      </c>
      <c r="F7" s="128" t="s">
        <v>81</v>
      </c>
    </row>
    <row r="8" spans="1:6" ht="17.25" x14ac:dyDescent="0.3">
      <c r="A8" s="130"/>
      <c r="B8" s="131"/>
      <c r="C8" s="353"/>
      <c r="D8" s="349">
        <f>Expenses!C50</f>
        <v>0</v>
      </c>
      <c r="E8" s="129" t="e">
        <f t="shared" si="1"/>
        <v>#DIV/0!</v>
      </c>
      <c r="F8" s="128" t="s">
        <v>173</v>
      </c>
    </row>
    <row r="9" spans="1:6" x14ac:dyDescent="0.25">
      <c r="A9" s="324" t="s">
        <v>182</v>
      </c>
      <c r="C9" s="323" t="str">
        <f>IF(C1-D1&gt;0,-1*(D1-C1)," ")</f>
        <v xml:space="preserve"> </v>
      </c>
      <c r="D9" s="350" t="str">
        <f>IF(C1-D1&lt;0,-1*(D1-C1)," ")</f>
        <v xml:space="preserve"> </v>
      </c>
    </row>
    <row r="11" spans="1:6" ht="75" customHeight="1" x14ac:dyDescent="0.3">
      <c r="A11" s="327" t="s">
        <v>182</v>
      </c>
      <c r="B11" s="328"/>
      <c r="C11" s="329" t="str">
        <f>IF(C1-D1&gt;0,-1*(D1-C1)," ")</f>
        <v xml:space="preserve"> </v>
      </c>
      <c r="D11" s="354" t="str">
        <f>IF(C1-D1&lt;0,-1*(D1-C1)," ")</f>
        <v xml:space="preserve"> </v>
      </c>
      <c r="E11" s="355" t="str">
        <f>IF(D11&lt;0,"Your Budget has a DEFICIT - Find ways to INCREASE INCOME or CUT EXPENSES!", IF(C1=D1, "Your Budget is BALANCED", "Your Budget has a SURPLUS - COVER THE LOSS from previous years or INVEST IN DEVELOPMENT"))</f>
        <v>Your Budget is BALANCED</v>
      </c>
      <c r="F11" s="355"/>
    </row>
    <row r="12" spans="1:6" ht="15" customHeight="1" x14ac:dyDescent="0.25">
      <c r="B12" s="323"/>
      <c r="D12" s="323"/>
      <c r="E12" s="323"/>
    </row>
    <row r="13" spans="1:6" ht="15" customHeight="1" x14ac:dyDescent="0.25">
      <c r="E13" s="330"/>
      <c r="F13" s="331"/>
    </row>
  </sheetData>
  <mergeCells count="1">
    <mergeCell ref="E11:F11"/>
  </mergeCells>
  <conditionalFormatting sqref="D11">
    <cfRule type="cellIs" dxfId="14" priority="5" operator="lessThan">
      <formula>0</formula>
    </cfRule>
  </conditionalFormatting>
  <conditionalFormatting sqref="C11">
    <cfRule type="cellIs" dxfId="13" priority="4" operator="greaterThan">
      <formula>0</formula>
    </cfRule>
  </conditionalFormatting>
  <conditionalFormatting sqref="E12:F12 E11">
    <cfRule type="containsText" dxfId="12" priority="1" operator="containsText" text="BALANCED">
      <formula>NOT(ISERROR(SEARCH("BALANCED",E11)))</formula>
    </cfRule>
    <cfRule type="containsText" dxfId="11" priority="2" operator="containsText" text="SURPLUS">
      <formula>NOT(ISERROR(SEARCH("SURPLUS",E11)))</formula>
    </cfRule>
    <cfRule type="containsText" dxfId="10" priority="3" operator="containsText" text="Deficit">
      <formula>NOT(ISERROR(SEARCH("Deficit",E11)))</formula>
    </cfRule>
  </conditionalFormatting>
  <pageMargins left="0.25" right="0.25" top="0.75" bottom="0.75" header="0.3" footer="0.3"/>
  <pageSetup paperSize="9" scale="50" orientation="landscape" r:id="rId1"/>
  <headerFooter>
    <oddHeader>&amp;L&amp;"Roboto,Regular"&amp;16SEASONAL BUDGET - EXAMPLE&amp;C&amp;"Roboto,Regular"&amp;16&amp;A&amp;R&amp;G</oddHeader>
    <oddFooter>&amp;L
&amp;"Roboto,Regular"This guide is an ‘Open Educational Resource’ (OER) issued 
under Attribution-NonCommercial-ShareAlike 4.0 International license. &amp;R&amp;"Roboto,Regular"Guide and other learning materials available at
&amp;"Roboto,Bold"www.hp4p.eu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23469"/>
  </sheetPr>
  <dimension ref="A1:R27"/>
  <sheetViews>
    <sheetView zoomScale="75" zoomScaleNormal="75" zoomScaleSheetLayoutView="100" zoomScalePageLayoutView="25" workbookViewId="0">
      <selection activeCell="R10" sqref="R10"/>
    </sheetView>
  </sheetViews>
  <sheetFormatPr defaultColWidth="17.28515625" defaultRowHeight="15" outlineLevelRow="1" x14ac:dyDescent="0.25"/>
  <cols>
    <col min="1" max="1" width="38" bestFit="1" customWidth="1"/>
    <col min="2" max="2" width="8.140625" style="30" bestFit="1" customWidth="1"/>
    <col min="3" max="3" width="13.7109375" bestFit="1" customWidth="1"/>
    <col min="4" max="4" width="12.7109375" bestFit="1" customWidth="1"/>
    <col min="5" max="10" width="13.7109375" customWidth="1"/>
    <col min="11" max="13" width="15.7109375" bestFit="1" customWidth="1"/>
    <col min="14" max="15" width="13.7109375" customWidth="1"/>
    <col min="16" max="16" width="3.85546875" customWidth="1"/>
    <col min="17" max="17" width="8.85546875" bestFit="1" customWidth="1"/>
    <col min="18" max="18" width="44.140625" bestFit="1" customWidth="1"/>
  </cols>
  <sheetData>
    <row r="1" spans="1:18" ht="21.75" thickBot="1" x14ac:dyDescent="0.4">
      <c r="A1" s="60" t="s">
        <v>147</v>
      </c>
      <c r="B1" s="61"/>
      <c r="C1" s="62" t="s">
        <v>3</v>
      </c>
      <c r="D1" s="63" t="s">
        <v>18</v>
      </c>
      <c r="E1" s="64" t="s">
        <v>19</v>
      </c>
      <c r="F1" s="63" t="s">
        <v>20</v>
      </c>
      <c r="G1" s="64" t="s">
        <v>21</v>
      </c>
      <c r="H1" s="63" t="s">
        <v>22</v>
      </c>
      <c r="I1" s="64" t="s">
        <v>23</v>
      </c>
      <c r="J1" s="63" t="s">
        <v>0</v>
      </c>
      <c r="K1" s="62" t="s">
        <v>1</v>
      </c>
      <c r="L1" s="62" t="s">
        <v>15</v>
      </c>
      <c r="M1" s="62" t="s">
        <v>16</v>
      </c>
      <c r="N1" s="62" t="s">
        <v>2</v>
      </c>
      <c r="O1" s="65" t="s">
        <v>17</v>
      </c>
    </row>
    <row r="2" spans="1:18" s="16" customFormat="1" ht="21.75" thickBot="1" x14ac:dyDescent="0.4">
      <c r="A2" s="66" t="s">
        <v>166</v>
      </c>
      <c r="B2" s="67"/>
      <c r="C2" s="68">
        <f>D2</f>
        <v>0</v>
      </c>
      <c r="D2" s="69">
        <f>Q2</f>
        <v>0</v>
      </c>
      <c r="E2" s="70">
        <f>D6</f>
        <v>0</v>
      </c>
      <c r="F2" s="70">
        <f t="shared" ref="F2:O2" si="0">E6</f>
        <v>0</v>
      </c>
      <c r="G2" s="70">
        <f t="shared" si="0"/>
        <v>0</v>
      </c>
      <c r="H2" s="70">
        <f t="shared" si="0"/>
        <v>0</v>
      </c>
      <c r="I2" s="70">
        <f t="shared" si="0"/>
        <v>0</v>
      </c>
      <c r="J2" s="70">
        <f t="shared" si="0"/>
        <v>0</v>
      </c>
      <c r="K2" s="70">
        <f t="shared" si="0"/>
        <v>0</v>
      </c>
      <c r="L2" s="70">
        <f t="shared" si="0"/>
        <v>0</v>
      </c>
      <c r="M2" s="70">
        <f t="shared" si="0"/>
        <v>0</v>
      </c>
      <c r="N2" s="70">
        <f t="shared" si="0"/>
        <v>0</v>
      </c>
      <c r="O2" s="71">
        <f t="shared" si="0"/>
        <v>0</v>
      </c>
      <c r="Q2" s="31">
        <v>0</v>
      </c>
      <c r="R2" s="4" t="s">
        <v>164</v>
      </c>
    </row>
    <row r="3" spans="1:18" s="4" customFormat="1" ht="17.25" x14ac:dyDescent="0.3">
      <c r="A3" s="72" t="s">
        <v>165</v>
      </c>
      <c r="B3" s="73"/>
      <c r="C3" s="74">
        <f>C4+C5</f>
        <v>0</v>
      </c>
      <c r="D3" s="75">
        <f t="shared" ref="D3:O3" si="1">D4+D5</f>
        <v>0</v>
      </c>
      <c r="E3" s="76">
        <f>E4+E5</f>
        <v>0</v>
      </c>
      <c r="F3" s="76">
        <f t="shared" si="1"/>
        <v>0</v>
      </c>
      <c r="G3" s="76">
        <f t="shared" si="1"/>
        <v>0</v>
      </c>
      <c r="H3" s="76">
        <f t="shared" si="1"/>
        <v>0</v>
      </c>
      <c r="I3" s="76">
        <f t="shared" si="1"/>
        <v>0</v>
      </c>
      <c r="J3" s="76">
        <f t="shared" si="1"/>
        <v>0</v>
      </c>
      <c r="K3" s="76">
        <f t="shared" si="1"/>
        <v>0</v>
      </c>
      <c r="L3" s="76">
        <f t="shared" si="1"/>
        <v>0</v>
      </c>
      <c r="M3" s="76">
        <f t="shared" si="1"/>
        <v>0</v>
      </c>
      <c r="N3" s="76">
        <f t="shared" si="1"/>
        <v>0</v>
      </c>
      <c r="O3" s="77">
        <f t="shared" si="1"/>
        <v>0</v>
      </c>
      <c r="P3" s="5"/>
    </row>
    <row r="4" spans="1:18" s="18" customFormat="1" outlineLevel="1" x14ac:dyDescent="0.25">
      <c r="A4" s="78" t="s">
        <v>157</v>
      </c>
      <c r="B4" s="79"/>
      <c r="C4" s="80">
        <f>SUM(D4:O4)</f>
        <v>0</v>
      </c>
      <c r="D4" s="81">
        <f>D22</f>
        <v>0</v>
      </c>
      <c r="E4" s="82">
        <f t="shared" ref="E4:O4" si="2">E22</f>
        <v>0</v>
      </c>
      <c r="F4" s="82">
        <f>F22</f>
        <v>0</v>
      </c>
      <c r="G4" s="82">
        <f t="shared" si="2"/>
        <v>0</v>
      </c>
      <c r="H4" s="82">
        <f t="shared" si="2"/>
        <v>0</v>
      </c>
      <c r="I4" s="82">
        <f t="shared" si="2"/>
        <v>0</v>
      </c>
      <c r="J4" s="82">
        <f t="shared" si="2"/>
        <v>0</v>
      </c>
      <c r="K4" s="82">
        <f t="shared" si="2"/>
        <v>0</v>
      </c>
      <c r="L4" s="82">
        <f t="shared" si="2"/>
        <v>0</v>
      </c>
      <c r="M4" s="82">
        <f t="shared" si="2"/>
        <v>0</v>
      </c>
      <c r="N4" s="82">
        <f t="shared" si="2"/>
        <v>0</v>
      </c>
      <c r="O4" s="83">
        <f t="shared" si="2"/>
        <v>0</v>
      </c>
    </row>
    <row r="5" spans="1:18" s="18" customFormat="1" ht="15.75" outlineLevel="1" thickBot="1" x14ac:dyDescent="0.3">
      <c r="A5" s="84" t="s">
        <v>158</v>
      </c>
      <c r="B5" s="85"/>
      <c r="C5" s="86">
        <f>SUM(D5:O5)</f>
        <v>0</v>
      </c>
      <c r="D5" s="87">
        <f>D27</f>
        <v>0</v>
      </c>
      <c r="E5" s="88">
        <f t="shared" ref="E5:O5" si="3">E27</f>
        <v>0</v>
      </c>
      <c r="F5" s="88">
        <f t="shared" si="3"/>
        <v>0</v>
      </c>
      <c r="G5" s="88">
        <f t="shared" si="3"/>
        <v>0</v>
      </c>
      <c r="H5" s="88">
        <f t="shared" si="3"/>
        <v>0</v>
      </c>
      <c r="I5" s="88">
        <f t="shared" si="3"/>
        <v>0</v>
      </c>
      <c r="J5" s="88">
        <f t="shared" si="3"/>
        <v>0</v>
      </c>
      <c r="K5" s="88">
        <f t="shared" si="3"/>
        <v>0</v>
      </c>
      <c r="L5" s="88">
        <f t="shared" si="3"/>
        <v>0</v>
      </c>
      <c r="M5" s="88">
        <f t="shared" si="3"/>
        <v>0</v>
      </c>
      <c r="N5" s="88">
        <f t="shared" si="3"/>
        <v>0</v>
      </c>
      <c r="O5" s="89">
        <f t="shared" si="3"/>
        <v>0</v>
      </c>
    </row>
    <row r="6" spans="1:18" ht="21.75" thickBot="1" x14ac:dyDescent="0.4">
      <c r="A6" s="66" t="s">
        <v>167</v>
      </c>
      <c r="B6" s="67"/>
      <c r="C6" s="90">
        <f t="shared" ref="C6:O6" si="4">C2+C4+C5</f>
        <v>0</v>
      </c>
      <c r="D6" s="69">
        <f t="shared" si="4"/>
        <v>0</v>
      </c>
      <c r="E6" s="70">
        <f t="shared" si="4"/>
        <v>0</v>
      </c>
      <c r="F6" s="70">
        <f t="shared" si="4"/>
        <v>0</v>
      </c>
      <c r="G6" s="70">
        <f t="shared" si="4"/>
        <v>0</v>
      </c>
      <c r="H6" s="70">
        <f t="shared" si="4"/>
        <v>0</v>
      </c>
      <c r="I6" s="70">
        <f t="shared" si="4"/>
        <v>0</v>
      </c>
      <c r="J6" s="70">
        <f t="shared" si="4"/>
        <v>0</v>
      </c>
      <c r="K6" s="70">
        <f t="shared" si="4"/>
        <v>0</v>
      </c>
      <c r="L6" s="70">
        <f t="shared" si="4"/>
        <v>0</v>
      </c>
      <c r="M6" s="70">
        <f t="shared" si="4"/>
        <v>0</v>
      </c>
      <c r="N6" s="70">
        <f t="shared" si="4"/>
        <v>0</v>
      </c>
      <c r="O6" s="71">
        <f t="shared" si="4"/>
        <v>0</v>
      </c>
    </row>
    <row r="7" spans="1:18" ht="15.75" thickBot="1" x14ac:dyDescent="0.3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8" ht="16.5" thickTop="1" thickBot="1" x14ac:dyDescent="0.3"/>
    <row r="9" spans="1:18" ht="15.75" thickBot="1" x14ac:dyDescent="0.3">
      <c r="A9" s="122" t="s">
        <v>159</v>
      </c>
      <c r="B9" s="123" t="s">
        <v>93</v>
      </c>
      <c r="C9" s="124" t="s">
        <v>3</v>
      </c>
      <c r="D9" s="125" t="s">
        <v>18</v>
      </c>
      <c r="E9" s="124" t="s">
        <v>19</v>
      </c>
      <c r="F9" s="125" t="s">
        <v>20</v>
      </c>
      <c r="G9" s="124" t="s">
        <v>21</v>
      </c>
      <c r="H9" s="125" t="s">
        <v>22</v>
      </c>
      <c r="I9" s="124" t="s">
        <v>23</v>
      </c>
      <c r="J9" s="125" t="s">
        <v>0</v>
      </c>
      <c r="K9" s="126" t="s">
        <v>1</v>
      </c>
      <c r="L9" s="126" t="s">
        <v>15</v>
      </c>
      <c r="M9" s="126" t="s">
        <v>16</v>
      </c>
      <c r="N9" s="126" t="s">
        <v>2</v>
      </c>
      <c r="O9" s="127" t="s">
        <v>17</v>
      </c>
    </row>
    <row r="10" spans="1:18" x14ac:dyDescent="0.25">
      <c r="A10" s="91" t="s">
        <v>168</v>
      </c>
      <c r="B10" s="92" t="e">
        <f>C10/$C$10</f>
        <v>#DIV/0!</v>
      </c>
      <c r="C10" s="93">
        <f t="shared" ref="C10:O10" si="5">C11+C12+C13+C14</f>
        <v>0</v>
      </c>
      <c r="D10" s="94">
        <f t="shared" si="5"/>
        <v>0</v>
      </c>
      <c r="E10" s="95">
        <f t="shared" si="5"/>
        <v>0</v>
      </c>
      <c r="F10" s="95">
        <f t="shared" si="5"/>
        <v>0</v>
      </c>
      <c r="G10" s="95">
        <f t="shared" si="5"/>
        <v>0</v>
      </c>
      <c r="H10" s="95">
        <f t="shared" si="5"/>
        <v>0</v>
      </c>
      <c r="I10" s="95">
        <f t="shared" si="5"/>
        <v>0</v>
      </c>
      <c r="J10" s="95">
        <f t="shared" si="5"/>
        <v>0</v>
      </c>
      <c r="K10" s="95">
        <f t="shared" si="5"/>
        <v>0</v>
      </c>
      <c r="L10" s="95">
        <f t="shared" si="5"/>
        <v>0</v>
      </c>
      <c r="M10" s="95">
        <f t="shared" si="5"/>
        <v>0</v>
      </c>
      <c r="N10" s="95">
        <f t="shared" si="5"/>
        <v>0</v>
      </c>
      <c r="O10" s="96">
        <f t="shared" si="5"/>
        <v>0</v>
      </c>
    </row>
    <row r="11" spans="1:18" outlineLevel="1" x14ac:dyDescent="0.25">
      <c r="A11" s="97" t="s">
        <v>66</v>
      </c>
      <c r="B11" s="98" t="e">
        <f t="shared" ref="B11:B14" si="6">C11/$C$10</f>
        <v>#DIV/0!</v>
      </c>
      <c r="C11" s="99">
        <f>SUM(D11:O11)</f>
        <v>0</v>
      </c>
      <c r="D11" s="100">
        <f>Income!D3</f>
        <v>0</v>
      </c>
      <c r="E11" s="101">
        <f>Income!E3</f>
        <v>0</v>
      </c>
      <c r="F11" s="101">
        <f>Income!F3</f>
        <v>0</v>
      </c>
      <c r="G11" s="101">
        <f>Income!G3</f>
        <v>0</v>
      </c>
      <c r="H11" s="101">
        <f>Income!H3</f>
        <v>0</v>
      </c>
      <c r="I11" s="101">
        <f>Income!I3</f>
        <v>0</v>
      </c>
      <c r="J11" s="101">
        <f>Income!J3</f>
        <v>0</v>
      </c>
      <c r="K11" s="101">
        <f>Income!K3</f>
        <v>0</v>
      </c>
      <c r="L11" s="101">
        <f>Income!L3</f>
        <v>0</v>
      </c>
      <c r="M11" s="101">
        <f>Income!M3</f>
        <v>0</v>
      </c>
      <c r="N11" s="101">
        <f>Income!N3</f>
        <v>0</v>
      </c>
      <c r="O11" s="102">
        <f>Income!O3</f>
        <v>0</v>
      </c>
    </row>
    <row r="12" spans="1:18" outlineLevel="1" x14ac:dyDescent="0.25">
      <c r="A12" s="97" t="s">
        <v>69</v>
      </c>
      <c r="B12" s="98" t="e">
        <f t="shared" si="6"/>
        <v>#DIV/0!</v>
      </c>
      <c r="C12" s="99">
        <f>SUM(D12:O12)</f>
        <v>0</v>
      </c>
      <c r="D12" s="100">
        <f>Income!D16</f>
        <v>0</v>
      </c>
      <c r="E12" s="101">
        <f>Income!E16</f>
        <v>0</v>
      </c>
      <c r="F12" s="101">
        <f>Income!F16</f>
        <v>0</v>
      </c>
      <c r="G12" s="101">
        <f>Income!G16</f>
        <v>0</v>
      </c>
      <c r="H12" s="101">
        <f>Income!H16</f>
        <v>0</v>
      </c>
      <c r="I12" s="101">
        <f>Income!I16</f>
        <v>0</v>
      </c>
      <c r="J12" s="101">
        <f>Income!J16</f>
        <v>0</v>
      </c>
      <c r="K12" s="101">
        <f>Income!K16</f>
        <v>0</v>
      </c>
      <c r="L12" s="101">
        <f>Income!L16</f>
        <v>0</v>
      </c>
      <c r="M12" s="101">
        <f>Income!M16</f>
        <v>0</v>
      </c>
      <c r="N12" s="101">
        <f>Income!N16</f>
        <v>0</v>
      </c>
      <c r="O12" s="102">
        <f>Income!O16</f>
        <v>0</v>
      </c>
    </row>
    <row r="13" spans="1:18" outlineLevel="1" x14ac:dyDescent="0.25">
      <c r="A13" s="97" t="s">
        <v>71</v>
      </c>
      <c r="B13" s="98" t="e">
        <f t="shared" si="6"/>
        <v>#DIV/0!</v>
      </c>
      <c r="C13" s="99">
        <f>SUM(D13:O13)</f>
        <v>0</v>
      </c>
      <c r="D13" s="100">
        <f>Income!D20</f>
        <v>0</v>
      </c>
      <c r="E13" s="101">
        <f>Income!E20</f>
        <v>0</v>
      </c>
      <c r="F13" s="101">
        <f>Income!F20</f>
        <v>0</v>
      </c>
      <c r="G13" s="101">
        <f>Income!G20</f>
        <v>0</v>
      </c>
      <c r="H13" s="101">
        <f>Income!H20</f>
        <v>0</v>
      </c>
      <c r="I13" s="101">
        <f>Income!I20</f>
        <v>0</v>
      </c>
      <c r="J13" s="101">
        <f>Income!J20</f>
        <v>0</v>
      </c>
      <c r="K13" s="101">
        <f>Income!K20</f>
        <v>0</v>
      </c>
      <c r="L13" s="101">
        <f>Income!L20</f>
        <v>0</v>
      </c>
      <c r="M13" s="101">
        <f>Income!M20</f>
        <v>0</v>
      </c>
      <c r="N13" s="101">
        <f>Income!N20</f>
        <v>0</v>
      </c>
      <c r="O13" s="102">
        <f>Income!O20</f>
        <v>0</v>
      </c>
    </row>
    <row r="14" spans="1:18" outlineLevel="1" x14ac:dyDescent="0.25">
      <c r="A14" s="97" t="s">
        <v>76</v>
      </c>
      <c r="B14" s="98" t="e">
        <f t="shared" si="6"/>
        <v>#DIV/0!</v>
      </c>
      <c r="C14" s="99">
        <f>SUM(D14:O14)</f>
        <v>0</v>
      </c>
      <c r="D14" s="100">
        <f>Income!D26</f>
        <v>0</v>
      </c>
      <c r="E14" s="101">
        <f>Income!E26</f>
        <v>0</v>
      </c>
      <c r="F14" s="101">
        <f>Income!F26</f>
        <v>0</v>
      </c>
      <c r="G14" s="101">
        <f>Income!G26</f>
        <v>0</v>
      </c>
      <c r="H14" s="101">
        <f>Income!H26</f>
        <v>0</v>
      </c>
      <c r="I14" s="101">
        <f>Income!I26</f>
        <v>0</v>
      </c>
      <c r="J14" s="101">
        <f>Income!J26</f>
        <v>0</v>
      </c>
      <c r="K14" s="101">
        <f>Income!K26</f>
        <v>0</v>
      </c>
      <c r="L14" s="101">
        <f>Income!L26</f>
        <v>0</v>
      </c>
      <c r="M14" s="101">
        <f>Income!M26</f>
        <v>0</v>
      </c>
      <c r="N14" s="101">
        <f>Income!N26</f>
        <v>0</v>
      </c>
      <c r="O14" s="102">
        <f>Income!O26</f>
        <v>0</v>
      </c>
    </row>
    <row r="15" spans="1:18" x14ac:dyDescent="0.25">
      <c r="A15" s="103" t="s">
        <v>169</v>
      </c>
      <c r="B15" s="104" t="e">
        <f>C15/$C$15</f>
        <v>#DIV/0!</v>
      </c>
      <c r="C15" s="105">
        <f>SUM(D15:O15)</f>
        <v>0</v>
      </c>
      <c r="D15" s="106">
        <f t="shared" ref="D15:O15" si="7">D16+D17+D19+D20+D21</f>
        <v>0</v>
      </c>
      <c r="E15" s="107">
        <f t="shared" si="7"/>
        <v>0</v>
      </c>
      <c r="F15" s="107">
        <f t="shared" si="7"/>
        <v>0</v>
      </c>
      <c r="G15" s="107">
        <f t="shared" si="7"/>
        <v>0</v>
      </c>
      <c r="H15" s="107">
        <f t="shared" si="7"/>
        <v>0</v>
      </c>
      <c r="I15" s="107">
        <f t="shared" si="7"/>
        <v>0</v>
      </c>
      <c r="J15" s="107">
        <f t="shared" si="7"/>
        <v>0</v>
      </c>
      <c r="K15" s="107">
        <f t="shared" si="7"/>
        <v>0</v>
      </c>
      <c r="L15" s="107">
        <f t="shared" si="7"/>
        <v>0</v>
      </c>
      <c r="M15" s="107">
        <f t="shared" si="7"/>
        <v>0</v>
      </c>
      <c r="N15" s="107">
        <f t="shared" si="7"/>
        <v>0</v>
      </c>
      <c r="O15" s="108">
        <f t="shared" si="7"/>
        <v>0</v>
      </c>
    </row>
    <row r="16" spans="1:18" outlineLevel="1" x14ac:dyDescent="0.25">
      <c r="A16" s="97" t="str">
        <f>Expenses!A3</f>
        <v>General &amp; Administration</v>
      </c>
      <c r="B16" s="98" t="e">
        <f t="shared" ref="B16:B21" si="8">C16/$C$15</f>
        <v>#DIV/0!</v>
      </c>
      <c r="C16" s="34">
        <f>Expenses!C3</f>
        <v>0</v>
      </c>
      <c r="D16" s="46">
        <f>Expenses!D3</f>
        <v>0</v>
      </c>
      <c r="E16" s="47">
        <f>Expenses!E3</f>
        <v>0</v>
      </c>
      <c r="F16" s="47">
        <f>Expenses!F3</f>
        <v>0</v>
      </c>
      <c r="G16" s="47">
        <f>Expenses!G3</f>
        <v>0</v>
      </c>
      <c r="H16" s="47">
        <f>Expenses!H3</f>
        <v>0</v>
      </c>
      <c r="I16" s="47">
        <f>Expenses!I3</f>
        <v>0</v>
      </c>
      <c r="J16" s="47">
        <f>Expenses!J3</f>
        <v>0</v>
      </c>
      <c r="K16" s="47">
        <f>Expenses!K3</f>
        <v>0</v>
      </c>
      <c r="L16" s="47">
        <f>Expenses!L3</f>
        <v>0</v>
      </c>
      <c r="M16" s="47">
        <f>Expenses!M3</f>
        <v>0</v>
      </c>
      <c r="N16" s="47">
        <f>Expenses!N3</f>
        <v>0</v>
      </c>
      <c r="O16" s="48">
        <f>Expenses!O3</f>
        <v>0</v>
      </c>
    </row>
    <row r="17" spans="1:18" outlineLevel="1" x14ac:dyDescent="0.25">
      <c r="A17" s="97" t="str">
        <f>Expenses!A12</f>
        <v>Competitions &amp; Games</v>
      </c>
      <c r="B17" s="98" t="e">
        <f t="shared" si="8"/>
        <v>#DIV/0!</v>
      </c>
      <c r="C17" s="34">
        <f t="shared" ref="C17:C21" si="9">SUM(D17:O17)</f>
        <v>0</v>
      </c>
      <c r="D17" s="46">
        <f>Expenses!D12</f>
        <v>0</v>
      </c>
      <c r="E17" s="47">
        <f>Expenses!E12</f>
        <v>0</v>
      </c>
      <c r="F17" s="47">
        <f>Expenses!F12</f>
        <v>0</v>
      </c>
      <c r="G17" s="47">
        <f>Expenses!G12</f>
        <v>0</v>
      </c>
      <c r="H17" s="47">
        <f>Expenses!H12</f>
        <v>0</v>
      </c>
      <c r="I17" s="47">
        <f>Expenses!I12</f>
        <v>0</v>
      </c>
      <c r="J17" s="47">
        <f>Expenses!J12</f>
        <v>0</v>
      </c>
      <c r="K17" s="47">
        <f>Expenses!K12</f>
        <v>0</v>
      </c>
      <c r="L17" s="47">
        <f>Expenses!L12</f>
        <v>0</v>
      </c>
      <c r="M17" s="47">
        <f>Expenses!M12</f>
        <v>0</v>
      </c>
      <c r="N17" s="47">
        <f>Expenses!N12</f>
        <v>0</v>
      </c>
      <c r="O17" s="48">
        <f>Expenses!O12</f>
        <v>0</v>
      </c>
    </row>
    <row r="18" spans="1:18" outlineLevel="1" x14ac:dyDescent="0.25">
      <c r="A18" s="97" t="s">
        <v>113</v>
      </c>
      <c r="B18" s="98" t="e">
        <f t="shared" si="8"/>
        <v>#DIV/0!</v>
      </c>
      <c r="C18" s="34">
        <f>SUM(D18:O18)</f>
        <v>0</v>
      </c>
      <c r="D18" s="46">
        <f>Expenses!D29</f>
        <v>0</v>
      </c>
      <c r="E18" s="47">
        <f>Expenses!E29</f>
        <v>0</v>
      </c>
      <c r="F18" s="47">
        <f>Expenses!F29</f>
        <v>0</v>
      </c>
      <c r="G18" s="47">
        <f>Expenses!G29</f>
        <v>0</v>
      </c>
      <c r="H18" s="47">
        <f>Expenses!H29</f>
        <v>0</v>
      </c>
      <c r="I18" s="47">
        <f>Expenses!I29</f>
        <v>0</v>
      </c>
      <c r="J18" s="47">
        <f>Expenses!J29</f>
        <v>0</v>
      </c>
      <c r="K18" s="47">
        <f>Expenses!K29</f>
        <v>0</v>
      </c>
      <c r="L18" s="47">
        <f>Expenses!L29</f>
        <v>0</v>
      </c>
      <c r="M18" s="47">
        <f>Expenses!M29</f>
        <v>0</v>
      </c>
      <c r="N18" s="47">
        <f>Expenses!N29</f>
        <v>0</v>
      </c>
      <c r="O18" s="48">
        <f>Expenses!O29</f>
        <v>0</v>
      </c>
    </row>
    <row r="19" spans="1:18" outlineLevel="1" x14ac:dyDescent="0.25">
      <c r="A19" s="97" t="str">
        <f>Expenses!A30</f>
        <v>Equipment &amp; Materials</v>
      </c>
      <c r="B19" s="98" t="e">
        <f t="shared" si="8"/>
        <v>#DIV/0!</v>
      </c>
      <c r="C19" s="34">
        <f t="shared" si="9"/>
        <v>0</v>
      </c>
      <c r="D19" s="46">
        <f>Expenses!D30</f>
        <v>0</v>
      </c>
      <c r="E19" s="47">
        <f>Expenses!E30</f>
        <v>0</v>
      </c>
      <c r="F19" s="47">
        <f>Expenses!F30</f>
        <v>0</v>
      </c>
      <c r="G19" s="47">
        <f>Expenses!G30</f>
        <v>0</v>
      </c>
      <c r="H19" s="47">
        <f>Expenses!H30</f>
        <v>0</v>
      </c>
      <c r="I19" s="47">
        <f>Expenses!I30</f>
        <v>0</v>
      </c>
      <c r="J19" s="47">
        <f>Expenses!J30</f>
        <v>0</v>
      </c>
      <c r="K19" s="47">
        <f>Expenses!K30</f>
        <v>0</v>
      </c>
      <c r="L19" s="47">
        <f>Expenses!L30</f>
        <v>0</v>
      </c>
      <c r="M19" s="47">
        <f>Expenses!M30</f>
        <v>0</v>
      </c>
      <c r="N19" s="47">
        <f>Expenses!N30</f>
        <v>0</v>
      </c>
      <c r="O19" s="48">
        <f>Expenses!O30</f>
        <v>0</v>
      </c>
    </row>
    <row r="20" spans="1:18" outlineLevel="1" x14ac:dyDescent="0.25">
      <c r="A20" s="97" t="str">
        <f>Expenses!A38</f>
        <v>Labor</v>
      </c>
      <c r="B20" s="98" t="e">
        <f t="shared" si="8"/>
        <v>#DIV/0!</v>
      </c>
      <c r="C20" s="34">
        <f>Expenses!D38</f>
        <v>0</v>
      </c>
      <c r="D20" s="46">
        <f>Expenses!E38</f>
        <v>0</v>
      </c>
      <c r="E20" s="47">
        <f>Expenses!F38</f>
        <v>0</v>
      </c>
      <c r="F20" s="47">
        <f>Expenses!G38</f>
        <v>0</v>
      </c>
      <c r="G20" s="47">
        <f>Expenses!H38</f>
        <v>0</v>
      </c>
      <c r="H20" s="47">
        <f>Expenses!I38</f>
        <v>0</v>
      </c>
      <c r="I20" s="47">
        <f>Expenses!J38</f>
        <v>0</v>
      </c>
      <c r="J20" s="47">
        <f>Expenses!K38</f>
        <v>0</v>
      </c>
      <c r="K20" s="47">
        <f>Expenses!L38</f>
        <v>0</v>
      </c>
      <c r="L20" s="47">
        <f>Expenses!M38</f>
        <v>0</v>
      </c>
      <c r="M20" s="47">
        <f>Expenses!N38</f>
        <v>0</v>
      </c>
      <c r="N20" s="47">
        <f>Expenses!O38</f>
        <v>0</v>
      </c>
      <c r="O20" s="48">
        <f>Expenses!P38</f>
        <v>0</v>
      </c>
    </row>
    <row r="21" spans="1:18" ht="15.75" outlineLevel="1" thickBot="1" x14ac:dyDescent="0.3">
      <c r="A21" s="109" t="str">
        <f>Expenses!A47</f>
        <v>Other</v>
      </c>
      <c r="B21" s="110" t="e">
        <f t="shared" si="8"/>
        <v>#DIV/0!</v>
      </c>
      <c r="C21" s="35">
        <f t="shared" si="9"/>
        <v>0</v>
      </c>
      <c r="D21" s="49">
        <f>Expenses!D47</f>
        <v>0</v>
      </c>
      <c r="E21" s="50">
        <f>Expenses!E47</f>
        <v>0</v>
      </c>
      <c r="F21" s="50">
        <f>Expenses!F47</f>
        <v>0</v>
      </c>
      <c r="G21" s="50">
        <f>Expenses!G47</f>
        <v>0</v>
      </c>
      <c r="H21" s="50">
        <f>Expenses!H47</f>
        <v>0</v>
      </c>
      <c r="I21" s="50">
        <f>Expenses!I47</f>
        <v>0</v>
      </c>
      <c r="J21" s="50">
        <f>Expenses!J47</f>
        <v>0</v>
      </c>
      <c r="K21" s="50">
        <f>Expenses!K47</f>
        <v>0</v>
      </c>
      <c r="L21" s="50">
        <f>Expenses!L47</f>
        <v>0</v>
      </c>
      <c r="M21" s="50">
        <f>Expenses!M47</f>
        <v>0</v>
      </c>
      <c r="N21" s="50">
        <f>Expenses!N47</f>
        <v>0</v>
      </c>
      <c r="O21" s="51">
        <f>Expenses!O47</f>
        <v>0</v>
      </c>
    </row>
    <row r="22" spans="1:18" ht="15.75" thickBot="1" x14ac:dyDescent="0.3">
      <c r="A22" s="111" t="s">
        <v>83</v>
      </c>
      <c r="B22" s="112"/>
      <c r="C22" s="52">
        <f t="shared" ref="C22:O22" si="10">C10-C15</f>
        <v>0</v>
      </c>
      <c r="D22" s="53">
        <f t="shared" si="10"/>
        <v>0</v>
      </c>
      <c r="E22" s="53">
        <f t="shared" si="10"/>
        <v>0</v>
      </c>
      <c r="F22" s="53">
        <f t="shared" si="10"/>
        <v>0</v>
      </c>
      <c r="G22" s="53">
        <f t="shared" si="10"/>
        <v>0</v>
      </c>
      <c r="H22" s="53">
        <f t="shared" si="10"/>
        <v>0</v>
      </c>
      <c r="I22" s="53">
        <f t="shared" si="10"/>
        <v>0</v>
      </c>
      <c r="J22" s="53">
        <f t="shared" si="10"/>
        <v>0</v>
      </c>
      <c r="K22" s="53">
        <f t="shared" si="10"/>
        <v>0</v>
      </c>
      <c r="L22" s="53">
        <f t="shared" si="10"/>
        <v>0</v>
      </c>
      <c r="M22" s="53">
        <f t="shared" si="10"/>
        <v>0</v>
      </c>
      <c r="N22" s="53">
        <f t="shared" si="10"/>
        <v>0</v>
      </c>
      <c r="O22" s="54">
        <f t="shared" si="10"/>
        <v>0</v>
      </c>
    </row>
    <row r="23" spans="1:18" ht="15.75" thickBot="1" x14ac:dyDescent="0.3">
      <c r="A23" s="18"/>
      <c r="B23" s="4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8" x14ac:dyDescent="0.25">
      <c r="A24" s="122" t="s">
        <v>160</v>
      </c>
      <c r="B24" s="123"/>
      <c r="C24" s="124" t="s">
        <v>3</v>
      </c>
      <c r="D24" s="125" t="s">
        <v>18</v>
      </c>
      <c r="E24" s="124" t="s">
        <v>19</v>
      </c>
      <c r="F24" s="125" t="s">
        <v>20</v>
      </c>
      <c r="G24" s="124" t="s">
        <v>21</v>
      </c>
      <c r="H24" s="125" t="s">
        <v>22</v>
      </c>
      <c r="I24" s="124" t="s">
        <v>23</v>
      </c>
      <c r="J24" s="125" t="s">
        <v>0</v>
      </c>
      <c r="K24" s="126" t="s">
        <v>1</v>
      </c>
      <c r="L24" s="126" t="s">
        <v>15</v>
      </c>
      <c r="M24" s="126" t="s">
        <v>16</v>
      </c>
      <c r="N24" s="126" t="s">
        <v>2</v>
      </c>
      <c r="O24" s="127" t="s">
        <v>17</v>
      </c>
    </row>
    <row r="25" spans="1:18" x14ac:dyDescent="0.25">
      <c r="A25" s="103" t="s">
        <v>161</v>
      </c>
      <c r="B25" s="113"/>
      <c r="C25" s="114">
        <f>SUM(D25:O25)</f>
        <v>0</v>
      </c>
      <c r="D25" s="115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8">
        <v>0</v>
      </c>
      <c r="Q25" s="192" t="s">
        <v>107</v>
      </c>
      <c r="R25" s="142" t="s">
        <v>112</v>
      </c>
    </row>
    <row r="26" spans="1:18" ht="15.75" thickBot="1" x14ac:dyDescent="0.3">
      <c r="A26" s="116" t="s">
        <v>162</v>
      </c>
      <c r="B26" s="117"/>
      <c r="C26" s="118">
        <f>SUM(D26:O26)</f>
        <v>0</v>
      </c>
      <c r="D26" s="119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Q26" s="192" t="s">
        <v>107</v>
      </c>
      <c r="R26" s="142" t="s">
        <v>112</v>
      </c>
    </row>
    <row r="27" spans="1:18" ht="15.75" thickBot="1" x14ac:dyDescent="0.3">
      <c r="A27" s="121" t="s">
        <v>163</v>
      </c>
      <c r="B27" s="42"/>
      <c r="C27" s="40">
        <f>C25-C26</f>
        <v>0</v>
      </c>
      <c r="D27" s="43">
        <f>D25-D26</f>
        <v>0</v>
      </c>
      <c r="E27" s="44">
        <f>E25-E26</f>
        <v>0</v>
      </c>
      <c r="F27" s="44">
        <f t="shared" ref="F27:O27" si="11">F25-F26</f>
        <v>0</v>
      </c>
      <c r="G27" s="44">
        <f t="shared" si="11"/>
        <v>0</v>
      </c>
      <c r="H27" s="44">
        <f t="shared" si="11"/>
        <v>0</v>
      </c>
      <c r="I27" s="44">
        <f t="shared" si="11"/>
        <v>0</v>
      </c>
      <c r="J27" s="44">
        <f t="shared" si="11"/>
        <v>0</v>
      </c>
      <c r="K27" s="44">
        <f t="shared" si="11"/>
        <v>0</v>
      </c>
      <c r="L27" s="44">
        <f t="shared" si="11"/>
        <v>0</v>
      </c>
      <c r="M27" s="44">
        <f t="shared" si="11"/>
        <v>0</v>
      </c>
      <c r="N27" s="44">
        <f t="shared" si="11"/>
        <v>0</v>
      </c>
      <c r="O27" s="45">
        <f t="shared" si="11"/>
        <v>0</v>
      </c>
    </row>
  </sheetData>
  <conditionalFormatting sqref="C22:O22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C27:O27">
    <cfRule type="cellIs" dxfId="7" priority="3" operator="lessThan">
      <formula>0</formula>
    </cfRule>
    <cfRule type="cellIs" dxfId="6" priority="4" operator="greaterThan">
      <formula>0</formula>
    </cfRule>
  </conditionalFormatting>
  <pageMargins left="0.25" right="0.25" top="0.75" bottom="0.75" header="0.3" footer="0.3"/>
  <pageSetup paperSize="9" scale="50" orientation="landscape" r:id="rId1"/>
  <headerFooter>
    <oddHeader>&amp;L&amp;"Roboto,Regular"&amp;16SEASONAL BUDGET - EXAMPLE&amp;C&amp;"Roboto,Regular"&amp;16&amp;A&amp;R&amp;G</oddHeader>
    <oddFooter>&amp;L
&amp;"Roboto,Regular"This guide is an ‘Open Educational Resource’ (OER) issued 
under Attribution-NonCommercial-ShareAlike 4.0 International license. &amp;R&amp;"Roboto,Regular"Guide and other learning materials available at
&amp;"Roboto,Bold"www.hp4p.eu</oddFooter>
  </headerFooter>
  <colBreaks count="1" manualBreakCount="1">
    <brk id="15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4"/>
  <sheetViews>
    <sheetView zoomScale="75" zoomScaleNormal="75" workbookViewId="0">
      <selection activeCell="T10" sqref="T10"/>
    </sheetView>
  </sheetViews>
  <sheetFormatPr defaultRowHeight="15" outlineLevelRow="2" outlineLevelCol="1" x14ac:dyDescent="0.25"/>
  <cols>
    <col min="1" max="1" width="30.7109375" customWidth="1"/>
    <col min="2" max="2" width="10.7109375" style="7" customWidth="1"/>
    <col min="3" max="3" width="15.7109375" style="6" customWidth="1"/>
    <col min="4" max="4" width="15.7109375" customWidth="1" outlineLevel="1"/>
    <col min="5" max="15" width="15.85546875" customWidth="1" outlineLevel="1"/>
    <col min="16" max="16" width="3.28515625" customWidth="1" outlineLevel="1"/>
    <col min="17" max="17" width="9" style="5" customWidth="1" outlineLevel="1"/>
    <col min="18" max="19" width="9" style="4" customWidth="1" outlineLevel="1"/>
    <col min="20" max="22" width="9.140625" customWidth="1" outlineLevel="1"/>
  </cols>
  <sheetData>
    <row r="1" spans="1:24" s="2" customFormat="1" ht="21.75" thickBot="1" x14ac:dyDescent="0.4">
      <c r="A1" s="38" t="s">
        <v>140</v>
      </c>
      <c r="B1" s="144" t="s">
        <v>93</v>
      </c>
      <c r="C1" s="62" t="s">
        <v>3</v>
      </c>
      <c r="D1" s="63" t="s">
        <v>18</v>
      </c>
      <c r="E1" s="64" t="s">
        <v>19</v>
      </c>
      <c r="F1" s="63" t="s">
        <v>20</v>
      </c>
      <c r="G1" s="64" t="s">
        <v>21</v>
      </c>
      <c r="H1" s="63" t="s">
        <v>22</v>
      </c>
      <c r="I1" s="64" t="s">
        <v>23</v>
      </c>
      <c r="J1" s="63" t="s">
        <v>0</v>
      </c>
      <c r="K1" s="62" t="s">
        <v>1</v>
      </c>
      <c r="L1" s="62" t="s">
        <v>15</v>
      </c>
      <c r="M1" s="62" t="s">
        <v>16</v>
      </c>
      <c r="N1" s="62" t="s">
        <v>2</v>
      </c>
      <c r="O1" s="65" t="s">
        <v>17</v>
      </c>
      <c r="Q1" s="28"/>
    </row>
    <row r="2" spans="1:24" s="2" customFormat="1" ht="21.75" thickBot="1" x14ac:dyDescent="0.4">
      <c r="A2" s="38" t="s">
        <v>3</v>
      </c>
      <c r="B2" s="14" t="e">
        <f>C2/C2</f>
        <v>#DIV/0!</v>
      </c>
      <c r="C2" s="12">
        <f t="shared" ref="C2:O2" si="0">C3+C16+C20+C26</f>
        <v>0</v>
      </c>
      <c r="D2" s="36">
        <f t="shared" si="0"/>
        <v>0</v>
      </c>
      <c r="E2" s="37">
        <f t="shared" si="0"/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9">
        <f t="shared" si="0"/>
        <v>0</v>
      </c>
      <c r="P2"/>
      <c r="Q2" s="151"/>
      <c r="R2" s="4"/>
      <c r="S2" s="4"/>
    </row>
    <row r="3" spans="1:24" ht="18" thickBot="1" x14ac:dyDescent="0.35">
      <c r="A3" s="145" t="s">
        <v>66</v>
      </c>
      <c r="B3" s="146" t="e">
        <f t="shared" ref="B3:B39" si="1">C3/$C$2</f>
        <v>#DIV/0!</v>
      </c>
      <c r="C3" s="147">
        <f>C4+C9+C13</f>
        <v>0</v>
      </c>
      <c r="D3" s="148">
        <f>D4+D9+D13</f>
        <v>0</v>
      </c>
      <c r="E3" s="149">
        <f t="shared" ref="E3:O3" si="2">E4+E9+E13</f>
        <v>0</v>
      </c>
      <c r="F3" s="149">
        <f t="shared" si="2"/>
        <v>0</v>
      </c>
      <c r="G3" s="149">
        <f t="shared" si="2"/>
        <v>0</v>
      </c>
      <c r="H3" s="149">
        <f t="shared" si="2"/>
        <v>0</v>
      </c>
      <c r="I3" s="149">
        <f t="shared" si="2"/>
        <v>0</v>
      </c>
      <c r="J3" s="149">
        <f t="shared" si="2"/>
        <v>0</v>
      </c>
      <c r="K3" s="149">
        <f t="shared" si="2"/>
        <v>0</v>
      </c>
      <c r="L3" s="149">
        <f t="shared" si="2"/>
        <v>0</v>
      </c>
      <c r="M3" s="149">
        <f t="shared" si="2"/>
        <v>0</v>
      </c>
      <c r="N3" s="149">
        <f t="shared" si="2"/>
        <v>0</v>
      </c>
      <c r="O3" s="150">
        <f t="shared" si="2"/>
        <v>0</v>
      </c>
      <c r="P3" s="138"/>
      <c r="Q3" s="151"/>
      <c r="R3" s="142"/>
      <c r="S3" s="142"/>
      <c r="T3" s="138"/>
      <c r="U3" s="138"/>
      <c r="V3" s="138"/>
      <c r="W3" s="138"/>
      <c r="X3" s="138"/>
    </row>
    <row r="4" spans="1:24" s="18" customFormat="1" outlineLevel="1" x14ac:dyDescent="0.25">
      <c r="A4" s="152" t="s">
        <v>137</v>
      </c>
      <c r="B4" s="153" t="e">
        <f t="shared" si="1"/>
        <v>#DIV/0!</v>
      </c>
      <c r="C4" s="154">
        <f>SUM(C5:C8)</f>
        <v>0</v>
      </c>
      <c r="D4" s="155">
        <f>SUM(D5:D8)</f>
        <v>0</v>
      </c>
      <c r="E4" s="156">
        <f t="shared" ref="E4:O4" si="3">SUM(E5:E8)</f>
        <v>0</v>
      </c>
      <c r="F4" s="156">
        <f t="shared" si="3"/>
        <v>0</v>
      </c>
      <c r="G4" s="156">
        <f t="shared" si="3"/>
        <v>0</v>
      </c>
      <c r="H4" s="156">
        <f t="shared" si="3"/>
        <v>0</v>
      </c>
      <c r="I4" s="156">
        <f t="shared" si="3"/>
        <v>0</v>
      </c>
      <c r="J4" s="156">
        <f t="shared" si="3"/>
        <v>0</v>
      </c>
      <c r="K4" s="156">
        <f t="shared" si="3"/>
        <v>0</v>
      </c>
      <c r="L4" s="156">
        <f t="shared" si="3"/>
        <v>0</v>
      </c>
      <c r="M4" s="156">
        <f t="shared" si="3"/>
        <v>0</v>
      </c>
      <c r="N4" s="156">
        <f t="shared" si="3"/>
        <v>0</v>
      </c>
      <c r="O4" s="157">
        <f t="shared" si="3"/>
        <v>0</v>
      </c>
      <c r="P4" s="138"/>
      <c r="Q4" s="172" t="s">
        <v>121</v>
      </c>
      <c r="R4" s="142" t="s">
        <v>120</v>
      </c>
      <c r="S4" s="142" t="s">
        <v>191</v>
      </c>
      <c r="T4" s="138"/>
      <c r="U4" s="138"/>
      <c r="V4" s="138"/>
      <c r="W4" s="138"/>
      <c r="X4" s="138"/>
    </row>
    <row r="5" spans="1:24" s="18" customFormat="1" outlineLevel="2" x14ac:dyDescent="0.25">
      <c r="A5" s="320" t="s">
        <v>89</v>
      </c>
      <c r="B5" s="158" t="e">
        <f t="shared" si="1"/>
        <v>#DIV/0!</v>
      </c>
      <c r="C5" s="159">
        <f>SUM(D5:O5)</f>
        <v>0</v>
      </c>
      <c r="D5" s="160">
        <v>0</v>
      </c>
      <c r="E5" s="161">
        <v>0</v>
      </c>
      <c r="F5" s="161">
        <f>Q5*R5</f>
        <v>0</v>
      </c>
      <c r="G5" s="161">
        <v>0</v>
      </c>
      <c r="H5" s="161">
        <v>0</v>
      </c>
      <c r="I5" s="161">
        <v>0</v>
      </c>
      <c r="J5" s="161">
        <v>0</v>
      </c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38"/>
      <c r="Q5" s="163">
        <v>0</v>
      </c>
      <c r="R5" s="164">
        <v>0</v>
      </c>
      <c r="S5" s="263"/>
      <c r="T5" s="138" t="s">
        <v>193</v>
      </c>
      <c r="U5" s="138"/>
      <c r="V5" s="138"/>
      <c r="W5" s="138"/>
      <c r="X5" s="138"/>
    </row>
    <row r="6" spans="1:24" s="18" customFormat="1" outlineLevel="2" x14ac:dyDescent="0.25">
      <c r="A6" s="320" t="s">
        <v>90</v>
      </c>
      <c r="B6" s="158" t="e">
        <f t="shared" si="1"/>
        <v>#DIV/0!</v>
      </c>
      <c r="C6" s="159">
        <f>SUM(D6:O6)</f>
        <v>0</v>
      </c>
      <c r="D6" s="160">
        <v>0</v>
      </c>
      <c r="E6" s="161">
        <v>0</v>
      </c>
      <c r="F6" s="161">
        <f>Q6*R6</f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2">
        <v>0</v>
      </c>
      <c r="P6" s="138"/>
      <c r="Q6" s="163">
        <v>0</v>
      </c>
      <c r="R6" s="164">
        <v>0</v>
      </c>
      <c r="S6" s="263"/>
      <c r="T6" s="138" t="s">
        <v>193</v>
      </c>
      <c r="U6" s="138"/>
      <c r="V6" s="138"/>
      <c r="W6" s="138"/>
      <c r="X6" s="138"/>
    </row>
    <row r="7" spans="1:24" s="18" customFormat="1" outlineLevel="2" x14ac:dyDescent="0.25">
      <c r="A7" s="320" t="s">
        <v>91</v>
      </c>
      <c r="B7" s="158" t="e">
        <f t="shared" si="1"/>
        <v>#DIV/0!</v>
      </c>
      <c r="C7" s="159">
        <f>SUM(D7:O7)</f>
        <v>0</v>
      </c>
      <c r="D7" s="160">
        <f>'Game Calendar'!C2*Income!$Q$7*$R$7</f>
        <v>0</v>
      </c>
      <c r="E7" s="161">
        <f>'Game Calendar'!D2*Income!$Q$7*$R$7</f>
        <v>0</v>
      </c>
      <c r="F7" s="161">
        <f>'Game Calendar'!E2*Income!$Q$7*$R$7</f>
        <v>0</v>
      </c>
      <c r="G7" s="161">
        <f>'Game Calendar'!F2*Income!$Q$7*$R$7</f>
        <v>0</v>
      </c>
      <c r="H7" s="161">
        <f>'Game Calendar'!G2*Income!$Q$7*$R$7</f>
        <v>0</v>
      </c>
      <c r="I7" s="161">
        <f>'Game Calendar'!H2*Income!$Q$7*$R$7</f>
        <v>0</v>
      </c>
      <c r="J7" s="161">
        <f>'Game Calendar'!I2*Income!$Q$7*$R$7</f>
        <v>0</v>
      </c>
      <c r="K7" s="161">
        <f>'Game Calendar'!J2*Income!$Q$7*$R$7</f>
        <v>0</v>
      </c>
      <c r="L7" s="161">
        <f>'Game Calendar'!K2*Income!$Q$7*$R$7</f>
        <v>0</v>
      </c>
      <c r="M7" s="161">
        <f>'Game Calendar'!L2*Income!$Q$7*$R$7</f>
        <v>0</v>
      </c>
      <c r="N7" s="161">
        <f>'Game Calendar'!M2*Income!$Q$7*$R$7</f>
        <v>0</v>
      </c>
      <c r="O7" s="162">
        <f>'Game Calendar'!N2*Income!$Q$7*$R$7</f>
        <v>0</v>
      </c>
      <c r="P7" s="138"/>
      <c r="Q7" s="163">
        <v>0</v>
      </c>
      <c r="R7" s="164">
        <v>0</v>
      </c>
      <c r="S7" s="173">
        <f>R7*Q7</f>
        <v>0</v>
      </c>
      <c r="T7" s="138" t="s">
        <v>122</v>
      </c>
      <c r="U7" s="138"/>
      <c r="V7" s="138"/>
      <c r="W7" s="138"/>
      <c r="X7" s="138"/>
    </row>
    <row r="8" spans="1:24" s="18" customFormat="1" outlineLevel="2" x14ac:dyDescent="0.25">
      <c r="A8" s="320" t="s">
        <v>92</v>
      </c>
      <c r="B8" s="158" t="e">
        <f t="shared" si="1"/>
        <v>#DIV/0!</v>
      </c>
      <c r="C8" s="159">
        <f>SUM(D8:O8)</f>
        <v>0</v>
      </c>
      <c r="D8" s="160">
        <f>'Game Calendar'!C3*Income!$Q$8*$R$8</f>
        <v>0</v>
      </c>
      <c r="E8" s="161">
        <f>'Game Calendar'!D3*Income!$Q$8*$R$8</f>
        <v>0</v>
      </c>
      <c r="F8" s="161">
        <f>'Game Calendar'!E3*Income!$Q$8*$R$8</f>
        <v>0</v>
      </c>
      <c r="G8" s="161">
        <f>'Game Calendar'!F3*Income!$Q$8*$R$8</f>
        <v>0</v>
      </c>
      <c r="H8" s="161">
        <f>'Game Calendar'!G3*Income!$Q$8*$R$8</f>
        <v>0</v>
      </c>
      <c r="I8" s="161">
        <f>'Game Calendar'!H3*Income!$Q$8*$R$8</f>
        <v>0</v>
      </c>
      <c r="J8" s="161">
        <f>'Game Calendar'!I3*Income!$Q$8*$R$8</f>
        <v>0</v>
      </c>
      <c r="K8" s="161">
        <f>'Game Calendar'!J3*Income!$Q$8*$R$8</f>
        <v>0</v>
      </c>
      <c r="L8" s="161">
        <f>'Game Calendar'!K3*Income!$Q$8*$R$8</f>
        <v>0</v>
      </c>
      <c r="M8" s="161">
        <f>'Game Calendar'!L3*Income!$Q$8*$R$8</f>
        <v>0</v>
      </c>
      <c r="N8" s="161">
        <f>'Game Calendar'!M3*Income!$Q$8*$R$8</f>
        <v>0</v>
      </c>
      <c r="O8" s="162">
        <f>'Game Calendar'!N3*Income!$Q$8*$R$8</f>
        <v>0</v>
      </c>
      <c r="P8" s="138"/>
      <c r="Q8" s="163">
        <v>0</v>
      </c>
      <c r="R8" s="164">
        <v>0</v>
      </c>
      <c r="S8" s="173">
        <f>R8*Q8</f>
        <v>0</v>
      </c>
      <c r="T8" s="138" t="s">
        <v>122</v>
      </c>
      <c r="U8" s="138"/>
      <c r="V8" s="138"/>
      <c r="W8" s="138"/>
      <c r="X8" s="138"/>
    </row>
    <row r="9" spans="1:24" s="18" customFormat="1" outlineLevel="1" x14ac:dyDescent="0.25">
      <c r="A9" s="165" t="s">
        <v>123</v>
      </c>
      <c r="B9" s="166" t="e">
        <f t="shared" si="1"/>
        <v>#DIV/0!</v>
      </c>
      <c r="C9" s="167">
        <f>SUM(D9:O9)</f>
        <v>0</v>
      </c>
      <c r="D9" s="168">
        <f>SUM(D10:D12)</f>
        <v>0</v>
      </c>
      <c r="E9" s="169">
        <f t="shared" ref="E9:O9" si="4">SUM(E10:E12)</f>
        <v>0</v>
      </c>
      <c r="F9" s="169">
        <f>SUM(F10:F12)</f>
        <v>0</v>
      </c>
      <c r="G9" s="169">
        <f t="shared" si="4"/>
        <v>0</v>
      </c>
      <c r="H9" s="169">
        <f t="shared" si="4"/>
        <v>0</v>
      </c>
      <c r="I9" s="169">
        <f t="shared" si="4"/>
        <v>0</v>
      </c>
      <c r="J9" s="169">
        <f t="shared" si="4"/>
        <v>0</v>
      </c>
      <c r="K9" s="169">
        <f t="shared" si="4"/>
        <v>0</v>
      </c>
      <c r="L9" s="169">
        <f t="shared" si="4"/>
        <v>0</v>
      </c>
      <c r="M9" s="169">
        <f t="shared" si="4"/>
        <v>0</v>
      </c>
      <c r="N9" s="169">
        <f t="shared" si="4"/>
        <v>0</v>
      </c>
      <c r="O9" s="170">
        <f t="shared" si="4"/>
        <v>0</v>
      </c>
      <c r="P9" s="138"/>
      <c r="Q9" s="172" t="s">
        <v>121</v>
      </c>
      <c r="R9" s="142" t="s">
        <v>120</v>
      </c>
      <c r="S9" s="4"/>
      <c r="T9" s="138"/>
      <c r="U9" s="138"/>
      <c r="V9" s="138"/>
      <c r="W9" s="138"/>
      <c r="X9" s="138"/>
    </row>
    <row r="10" spans="1:24" s="18" customFormat="1" outlineLevel="2" x14ac:dyDescent="0.25">
      <c r="A10" s="320" t="s">
        <v>67</v>
      </c>
      <c r="B10" s="158" t="e">
        <f t="shared" si="1"/>
        <v>#DIV/0!</v>
      </c>
      <c r="C10" s="159">
        <f>Q10*R10</f>
        <v>0</v>
      </c>
      <c r="D10" s="161">
        <v>0</v>
      </c>
      <c r="E10" s="356">
        <v>0</v>
      </c>
      <c r="F10" s="356">
        <f>$C$10/4</f>
        <v>0</v>
      </c>
      <c r="G10" s="356">
        <f t="shared" ref="G10:I10" si="5">$C$10/4</f>
        <v>0</v>
      </c>
      <c r="H10" s="356">
        <f t="shared" si="5"/>
        <v>0</v>
      </c>
      <c r="I10" s="356">
        <f t="shared" si="5"/>
        <v>0</v>
      </c>
      <c r="J10" s="356">
        <v>0</v>
      </c>
      <c r="K10" s="356">
        <v>0</v>
      </c>
      <c r="L10" s="161">
        <v>0</v>
      </c>
      <c r="M10" s="161">
        <v>0</v>
      </c>
      <c r="N10" s="161">
        <v>0</v>
      </c>
      <c r="O10" s="162">
        <f>'Game Calendar'!N4*Income!$Q$7*$R$7</f>
        <v>0</v>
      </c>
      <c r="P10" s="171"/>
      <c r="Q10" s="163">
        <v>0</v>
      </c>
      <c r="R10" s="164">
        <v>0</v>
      </c>
      <c r="T10" s="138" t="s">
        <v>124</v>
      </c>
      <c r="U10" s="138"/>
      <c r="V10" s="138"/>
      <c r="W10" s="138"/>
      <c r="X10" s="138"/>
    </row>
    <row r="11" spans="1:24" s="18" customFormat="1" outlineLevel="2" x14ac:dyDescent="0.25">
      <c r="A11" s="320" t="s">
        <v>68</v>
      </c>
      <c r="B11" s="158" t="e">
        <f t="shared" si="1"/>
        <v>#DIV/0!</v>
      </c>
      <c r="C11" s="159">
        <f t="shared" ref="C11:C12" si="6">Q11*R11</f>
        <v>0</v>
      </c>
      <c r="D11" s="161">
        <v>0</v>
      </c>
      <c r="E11" s="161">
        <v>0</v>
      </c>
      <c r="F11" s="161">
        <f>$C$11/4</f>
        <v>0</v>
      </c>
      <c r="G11" s="161">
        <f t="shared" ref="G11:I11" si="7">$C$11/4</f>
        <v>0</v>
      </c>
      <c r="H11" s="161">
        <f t="shared" si="7"/>
        <v>0</v>
      </c>
      <c r="I11" s="161">
        <f t="shared" si="7"/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2">
        <f>'Game Calendar'!N5*Income!$Q$8*$R$8</f>
        <v>0</v>
      </c>
      <c r="P11" s="138"/>
      <c r="Q11" s="163">
        <v>0</v>
      </c>
      <c r="R11" s="164">
        <v>0</v>
      </c>
      <c r="T11" s="138" t="s">
        <v>124</v>
      </c>
      <c r="U11" s="138"/>
      <c r="V11" s="138"/>
      <c r="W11" s="138"/>
      <c r="X11" s="138"/>
    </row>
    <row r="12" spans="1:24" s="18" customFormat="1" outlineLevel="2" x14ac:dyDescent="0.25">
      <c r="A12" s="320" t="s">
        <v>81</v>
      </c>
      <c r="B12" s="158" t="e">
        <f t="shared" si="1"/>
        <v>#DIV/0!</v>
      </c>
      <c r="C12" s="159">
        <f t="shared" si="6"/>
        <v>0</v>
      </c>
      <c r="D12" s="161">
        <v>0</v>
      </c>
      <c r="E12" s="161">
        <v>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2">
        <v>0</v>
      </c>
      <c r="P12" s="138"/>
      <c r="Q12" s="163">
        <v>0</v>
      </c>
      <c r="R12" s="164">
        <v>0</v>
      </c>
      <c r="T12" s="138" t="s">
        <v>124</v>
      </c>
      <c r="U12" s="138"/>
      <c r="V12" s="138"/>
      <c r="W12" s="138"/>
      <c r="X12" s="138"/>
    </row>
    <row r="13" spans="1:24" s="18" customFormat="1" outlineLevel="1" x14ac:dyDescent="0.25">
      <c r="A13" s="165" t="s">
        <v>126</v>
      </c>
      <c r="B13" s="166" t="e">
        <f t="shared" si="1"/>
        <v>#DIV/0!</v>
      </c>
      <c r="C13" s="167">
        <f>SUM(D13:O13)</f>
        <v>0</v>
      </c>
      <c r="D13" s="168">
        <f>SUM(D14:D15)</f>
        <v>0</v>
      </c>
      <c r="E13" s="169">
        <f>SUM(E14:E15)</f>
        <v>0</v>
      </c>
      <c r="F13" s="169">
        <f t="shared" ref="F13:O13" si="8">SUM(F14:F15)</f>
        <v>0</v>
      </c>
      <c r="G13" s="169">
        <f>SUM(G14:G15)</f>
        <v>0</v>
      </c>
      <c r="H13" s="169">
        <f t="shared" si="8"/>
        <v>0</v>
      </c>
      <c r="I13" s="169">
        <f t="shared" si="8"/>
        <v>0</v>
      </c>
      <c r="J13" s="169">
        <f t="shared" si="8"/>
        <v>0</v>
      </c>
      <c r="K13" s="169">
        <f t="shared" si="8"/>
        <v>0</v>
      </c>
      <c r="L13" s="169">
        <f t="shared" si="8"/>
        <v>0</v>
      </c>
      <c r="M13" s="169">
        <f t="shared" si="8"/>
        <v>0</v>
      </c>
      <c r="N13" s="169">
        <f t="shared" si="8"/>
        <v>0</v>
      </c>
      <c r="O13" s="170">
        <f t="shared" si="8"/>
        <v>0</v>
      </c>
      <c r="P13" s="138"/>
      <c r="Q13" s="172" t="s">
        <v>121</v>
      </c>
      <c r="R13" s="142" t="s">
        <v>120</v>
      </c>
      <c r="S13" s="142" t="s">
        <v>191</v>
      </c>
      <c r="T13" s="138"/>
      <c r="U13" s="138"/>
      <c r="V13" s="138"/>
      <c r="W13" s="138"/>
      <c r="X13" s="138"/>
    </row>
    <row r="14" spans="1:24" s="18" customFormat="1" outlineLevel="2" x14ac:dyDescent="0.25">
      <c r="A14" s="320" t="s">
        <v>125</v>
      </c>
      <c r="B14" s="158" t="e">
        <f t="shared" si="1"/>
        <v>#DIV/0!</v>
      </c>
      <c r="C14" s="159">
        <f>SUM(D14:O14)</f>
        <v>0</v>
      </c>
      <c r="D14" s="160">
        <f>'Game Calendar'!C2*Income!$Q$14*$R$14</f>
        <v>0</v>
      </c>
      <c r="E14" s="161">
        <f>'Game Calendar'!D2*Income!$Q$14*$R$14</f>
        <v>0</v>
      </c>
      <c r="F14" s="161">
        <f>'Game Calendar'!E2*Income!$Q$14*$R$14</f>
        <v>0</v>
      </c>
      <c r="G14" s="161">
        <f>'Game Calendar'!F2*Income!$Q$14*$R$14</f>
        <v>0</v>
      </c>
      <c r="H14" s="161">
        <f>'Game Calendar'!G2*Income!$Q$14*$R$14</f>
        <v>0</v>
      </c>
      <c r="I14" s="161">
        <f>'Game Calendar'!H2*Income!$Q$14*$R$14</f>
        <v>0</v>
      </c>
      <c r="J14" s="161">
        <f>'Game Calendar'!I2*Income!$Q$14*$R$14</f>
        <v>0</v>
      </c>
      <c r="K14" s="161">
        <f>'Game Calendar'!J2*Income!$Q$14*$R$14</f>
        <v>0</v>
      </c>
      <c r="L14" s="161">
        <f>'Game Calendar'!K2*Income!$Q$14*$R$14</f>
        <v>0</v>
      </c>
      <c r="M14" s="161">
        <f>'Game Calendar'!L2*Income!$Q$14*$R$14</f>
        <v>0</v>
      </c>
      <c r="N14" s="161">
        <f>'Game Calendar'!M2*Income!$Q$14*$R$14</f>
        <v>0</v>
      </c>
      <c r="O14" s="162">
        <f>'Game Calendar'!N2*Income!$Q$14*$R$14</f>
        <v>0</v>
      </c>
      <c r="P14" s="138"/>
      <c r="Q14" s="163">
        <v>0</v>
      </c>
      <c r="R14" s="164">
        <v>0</v>
      </c>
      <c r="S14" s="173">
        <f>R14*Q14</f>
        <v>0</v>
      </c>
      <c r="T14" s="138" t="s">
        <v>127</v>
      </c>
      <c r="U14" s="138"/>
      <c r="V14" s="138"/>
      <c r="W14" s="138"/>
      <c r="X14" s="138"/>
    </row>
    <row r="15" spans="1:24" s="18" customFormat="1" ht="15.75" outlineLevel="2" thickBot="1" x14ac:dyDescent="0.3">
      <c r="A15" s="320" t="s">
        <v>81</v>
      </c>
      <c r="B15" s="158" t="e">
        <f t="shared" si="1"/>
        <v>#DIV/0!</v>
      </c>
      <c r="C15" s="159">
        <f>SUM(D15:O15)</f>
        <v>0</v>
      </c>
      <c r="D15" s="160">
        <f>'Game Calendar'!C3*Income!$Q$15*$R$15</f>
        <v>0</v>
      </c>
      <c r="E15" s="161">
        <f>'Game Calendar'!D3*Income!$Q$15*$R$15</f>
        <v>0</v>
      </c>
      <c r="F15" s="161">
        <f>'Game Calendar'!E3*Income!$Q$15*$R$15</f>
        <v>0</v>
      </c>
      <c r="G15" s="161">
        <f>'Game Calendar'!F3*Income!$Q$15*$R$15</f>
        <v>0</v>
      </c>
      <c r="H15" s="161">
        <f>'Game Calendar'!G3*Income!$Q$15*$R$15</f>
        <v>0</v>
      </c>
      <c r="I15" s="161">
        <f>'Game Calendar'!H3*Income!$Q$15*$R$15</f>
        <v>0</v>
      </c>
      <c r="J15" s="161">
        <f>'Game Calendar'!I3*Income!$Q$15*$R$15</f>
        <v>0</v>
      </c>
      <c r="K15" s="161">
        <f>'Game Calendar'!J3*Income!$Q$15*$R$15</f>
        <v>0</v>
      </c>
      <c r="L15" s="161">
        <f>'Game Calendar'!K3*Income!$Q$15*$R$15</f>
        <v>0</v>
      </c>
      <c r="M15" s="161">
        <f>'Game Calendar'!L3*Income!$Q$15*$R$15</f>
        <v>0</v>
      </c>
      <c r="N15" s="161">
        <f>'Game Calendar'!M3*Income!$Q$15*$R$15</f>
        <v>0</v>
      </c>
      <c r="O15" s="162">
        <f>'Game Calendar'!N3*Income!$Q$15*$R$15</f>
        <v>0</v>
      </c>
      <c r="P15" s="138"/>
      <c r="Q15" s="163">
        <v>0</v>
      </c>
      <c r="R15" s="164">
        <v>0</v>
      </c>
      <c r="S15" s="173">
        <f>R15*Q15</f>
        <v>0</v>
      </c>
      <c r="T15" s="138" t="s">
        <v>127</v>
      </c>
      <c r="U15" s="138"/>
      <c r="V15" s="138"/>
      <c r="W15" s="138"/>
      <c r="X15" s="138"/>
    </row>
    <row r="16" spans="1:24" ht="18" thickBot="1" x14ac:dyDescent="0.35">
      <c r="A16" s="145" t="s">
        <v>69</v>
      </c>
      <c r="B16" s="146" t="e">
        <f t="shared" si="1"/>
        <v>#DIV/0!</v>
      </c>
      <c r="C16" s="147">
        <f>SUM(D16:O16)</f>
        <v>0</v>
      </c>
      <c r="D16" s="148">
        <f t="shared" ref="D16:O16" si="9">SUM(D17:D18)</f>
        <v>0</v>
      </c>
      <c r="E16" s="149">
        <f t="shared" si="9"/>
        <v>0</v>
      </c>
      <c r="F16" s="149">
        <f t="shared" si="9"/>
        <v>0</v>
      </c>
      <c r="G16" s="149">
        <f t="shared" si="9"/>
        <v>0</v>
      </c>
      <c r="H16" s="149">
        <f t="shared" si="9"/>
        <v>0</v>
      </c>
      <c r="I16" s="149">
        <f t="shared" si="9"/>
        <v>0</v>
      </c>
      <c r="J16" s="149">
        <f t="shared" si="9"/>
        <v>0</v>
      </c>
      <c r="K16" s="149">
        <f t="shared" si="9"/>
        <v>0</v>
      </c>
      <c r="L16" s="149">
        <f t="shared" si="9"/>
        <v>0</v>
      </c>
      <c r="M16" s="149">
        <f t="shared" si="9"/>
        <v>0</v>
      </c>
      <c r="N16" s="149">
        <f t="shared" si="9"/>
        <v>0</v>
      </c>
      <c r="O16" s="150">
        <f t="shared" si="9"/>
        <v>0</v>
      </c>
      <c r="P16" s="138"/>
      <c r="Q16" s="172" t="s">
        <v>138</v>
      </c>
      <c r="R16" s="142" t="s">
        <v>120</v>
      </c>
      <c r="S16" s="142" t="s">
        <v>128</v>
      </c>
      <c r="T16" s="138"/>
      <c r="U16" s="138"/>
      <c r="V16" s="138"/>
      <c r="W16" s="138"/>
      <c r="X16" s="138"/>
    </row>
    <row r="17" spans="1:24" s="18" customFormat="1" outlineLevel="1" x14ac:dyDescent="0.25">
      <c r="A17" s="320" t="s">
        <v>70</v>
      </c>
      <c r="B17" s="158" t="e">
        <f t="shared" si="1"/>
        <v>#DIV/0!</v>
      </c>
      <c r="C17" s="159">
        <f>SUM(D17:O17)</f>
        <v>0</v>
      </c>
      <c r="D17" s="160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f>S17</f>
        <v>0</v>
      </c>
      <c r="O17" s="162">
        <v>0</v>
      </c>
      <c r="P17" s="138"/>
      <c r="Q17" s="163">
        <v>0</v>
      </c>
      <c r="R17" s="164">
        <v>0</v>
      </c>
      <c r="S17" s="173">
        <f>R17*Q17</f>
        <v>0</v>
      </c>
      <c r="T17" s="138" t="s">
        <v>130</v>
      </c>
      <c r="U17" s="138"/>
      <c r="V17" s="138"/>
      <c r="W17" s="138"/>
      <c r="X17" s="138"/>
    </row>
    <row r="18" spans="1:24" s="18" customFormat="1" outlineLevel="1" x14ac:dyDescent="0.25">
      <c r="A18" s="320" t="s">
        <v>146</v>
      </c>
      <c r="B18" s="158" t="e">
        <f t="shared" si="1"/>
        <v>#DIV/0!</v>
      </c>
      <c r="C18" s="159">
        <f t="shared" ref="C18:C19" si="10">SUM(D18:O18)</f>
        <v>0</v>
      </c>
      <c r="D18" s="161">
        <v>0</v>
      </c>
      <c r="E18" s="161">
        <f>$S$18</f>
        <v>0</v>
      </c>
      <c r="F18" s="161">
        <f t="shared" ref="F18:O18" si="11">$S$18</f>
        <v>0</v>
      </c>
      <c r="G18" s="161">
        <f t="shared" si="11"/>
        <v>0</v>
      </c>
      <c r="H18" s="161">
        <f t="shared" si="11"/>
        <v>0</v>
      </c>
      <c r="I18" s="161">
        <f t="shared" si="11"/>
        <v>0</v>
      </c>
      <c r="J18" s="161">
        <f t="shared" si="11"/>
        <v>0</v>
      </c>
      <c r="K18" s="161">
        <f t="shared" si="11"/>
        <v>0</v>
      </c>
      <c r="L18" s="161">
        <f t="shared" si="11"/>
        <v>0</v>
      </c>
      <c r="M18" s="161">
        <f t="shared" si="11"/>
        <v>0</v>
      </c>
      <c r="N18" s="161">
        <f t="shared" si="11"/>
        <v>0</v>
      </c>
      <c r="O18" s="162">
        <f t="shared" si="11"/>
        <v>0</v>
      </c>
      <c r="P18" s="138"/>
      <c r="Q18" s="163">
        <v>0</v>
      </c>
      <c r="R18" s="164">
        <v>0</v>
      </c>
      <c r="S18" s="173">
        <f t="shared" ref="S18:S19" si="12">R18*Q18</f>
        <v>0</v>
      </c>
      <c r="T18" s="138" t="s">
        <v>129</v>
      </c>
      <c r="U18" s="138"/>
      <c r="V18" s="138"/>
      <c r="W18" s="138"/>
      <c r="X18" s="138"/>
    </row>
    <row r="19" spans="1:24" s="18" customFormat="1" ht="15.75" outlineLevel="1" thickBot="1" x14ac:dyDescent="0.3">
      <c r="A19" s="320" t="s">
        <v>81</v>
      </c>
      <c r="B19" s="158" t="e">
        <f t="shared" si="1"/>
        <v>#DIV/0!</v>
      </c>
      <c r="C19" s="159">
        <f t="shared" si="10"/>
        <v>0</v>
      </c>
      <c r="D19" s="160">
        <v>0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2">
        <v>0</v>
      </c>
      <c r="P19" s="138"/>
      <c r="Q19" s="163">
        <v>0</v>
      </c>
      <c r="R19" s="164">
        <v>0</v>
      </c>
      <c r="S19" s="173">
        <f t="shared" si="12"/>
        <v>0</v>
      </c>
      <c r="T19" s="138" t="s">
        <v>139</v>
      </c>
      <c r="U19" s="138"/>
      <c r="V19" s="138"/>
      <c r="W19" s="138"/>
      <c r="X19" s="138"/>
    </row>
    <row r="20" spans="1:24" ht="18" thickBot="1" x14ac:dyDescent="0.35">
      <c r="A20" s="145" t="s">
        <v>71</v>
      </c>
      <c r="B20" s="146" t="e">
        <f t="shared" si="1"/>
        <v>#DIV/0!</v>
      </c>
      <c r="C20" s="147">
        <f>SUM(C21:C24)</f>
        <v>0</v>
      </c>
      <c r="D20" s="148">
        <f t="shared" ref="D20:O20" si="13">SUM(D21:D25)</f>
        <v>0</v>
      </c>
      <c r="E20" s="149">
        <f t="shared" si="13"/>
        <v>0</v>
      </c>
      <c r="F20" s="149">
        <f t="shared" si="13"/>
        <v>0</v>
      </c>
      <c r="G20" s="149">
        <f t="shared" si="13"/>
        <v>0</v>
      </c>
      <c r="H20" s="149">
        <f t="shared" si="13"/>
        <v>0</v>
      </c>
      <c r="I20" s="149">
        <f t="shared" si="13"/>
        <v>0</v>
      </c>
      <c r="J20" s="149">
        <f t="shared" si="13"/>
        <v>0</v>
      </c>
      <c r="K20" s="149">
        <f t="shared" si="13"/>
        <v>0</v>
      </c>
      <c r="L20" s="149">
        <f t="shared" si="13"/>
        <v>0</v>
      </c>
      <c r="M20" s="149">
        <f t="shared" si="13"/>
        <v>0</v>
      </c>
      <c r="N20" s="149">
        <f t="shared" si="13"/>
        <v>0</v>
      </c>
      <c r="O20" s="150">
        <f t="shared" si="13"/>
        <v>0</v>
      </c>
      <c r="P20" s="138"/>
      <c r="Q20" s="151"/>
      <c r="R20" s="142"/>
      <c r="S20" s="142"/>
      <c r="T20" s="138"/>
      <c r="U20" s="138"/>
      <c r="V20" s="138"/>
      <c r="W20" s="138"/>
      <c r="X20" s="138"/>
    </row>
    <row r="21" spans="1:24" s="18" customFormat="1" outlineLevel="1" x14ac:dyDescent="0.25">
      <c r="A21" s="320" t="s">
        <v>72</v>
      </c>
      <c r="B21" s="158" t="e">
        <f t="shared" si="1"/>
        <v>#DIV/0!</v>
      </c>
      <c r="C21" s="159">
        <f>SUM(D21:O21)</f>
        <v>0</v>
      </c>
      <c r="D21" s="160">
        <v>0</v>
      </c>
      <c r="E21" s="161">
        <v>0</v>
      </c>
      <c r="F21" s="161">
        <v>0</v>
      </c>
      <c r="G21" s="160">
        <v>0</v>
      </c>
      <c r="H21" s="161">
        <v>0</v>
      </c>
      <c r="I21" s="161">
        <v>0</v>
      </c>
      <c r="J21" s="160">
        <v>0</v>
      </c>
      <c r="K21" s="161">
        <v>0</v>
      </c>
      <c r="L21" s="161">
        <v>0</v>
      </c>
      <c r="M21" s="160">
        <v>0</v>
      </c>
      <c r="N21" s="161">
        <v>0</v>
      </c>
      <c r="O21" s="174">
        <v>0</v>
      </c>
      <c r="P21" s="138"/>
      <c r="Q21" s="175" t="s">
        <v>107</v>
      </c>
      <c r="R21" s="138" t="s">
        <v>112</v>
      </c>
      <c r="S21" s="138"/>
      <c r="T21" s="138"/>
      <c r="U21" s="138"/>
      <c r="V21" s="138"/>
      <c r="W21" s="138"/>
      <c r="X21" s="138"/>
    </row>
    <row r="22" spans="1:24" s="18" customFormat="1" outlineLevel="1" x14ac:dyDescent="0.25">
      <c r="A22" s="320" t="s">
        <v>73</v>
      </c>
      <c r="B22" s="158" t="e">
        <f t="shared" si="1"/>
        <v>#DIV/0!</v>
      </c>
      <c r="C22" s="159">
        <f t="shared" ref="C22:C24" si="14">SUM(D22:O22)</f>
        <v>0</v>
      </c>
      <c r="D22" s="161">
        <v>0</v>
      </c>
      <c r="E22" s="161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74">
        <v>0</v>
      </c>
      <c r="P22" s="138"/>
      <c r="Q22" s="175" t="s">
        <v>107</v>
      </c>
      <c r="R22" s="138" t="s">
        <v>112</v>
      </c>
      <c r="S22" s="138"/>
      <c r="T22" s="138"/>
      <c r="U22" s="138"/>
      <c r="V22" s="138"/>
      <c r="W22" s="138"/>
      <c r="X22" s="138"/>
    </row>
    <row r="23" spans="1:24" s="18" customFormat="1" outlineLevel="1" x14ac:dyDescent="0.25">
      <c r="A23" s="320" t="s">
        <v>74</v>
      </c>
      <c r="B23" s="158" t="e">
        <f t="shared" si="1"/>
        <v>#DIV/0!</v>
      </c>
      <c r="C23" s="159">
        <f t="shared" si="14"/>
        <v>0</v>
      </c>
      <c r="D23" s="161">
        <v>0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74">
        <v>0</v>
      </c>
      <c r="P23" s="138"/>
      <c r="Q23" s="175" t="s">
        <v>107</v>
      </c>
      <c r="R23" s="138" t="s">
        <v>112</v>
      </c>
      <c r="S23" s="138"/>
      <c r="T23" s="138"/>
      <c r="U23" s="138"/>
      <c r="V23" s="138"/>
      <c r="W23" s="138"/>
      <c r="X23" s="138"/>
    </row>
    <row r="24" spans="1:24" s="18" customFormat="1" outlineLevel="1" x14ac:dyDescent="0.25">
      <c r="A24" s="320" t="s">
        <v>75</v>
      </c>
      <c r="B24" s="158" t="e">
        <f t="shared" si="1"/>
        <v>#DIV/0!</v>
      </c>
      <c r="C24" s="159">
        <f t="shared" si="14"/>
        <v>0</v>
      </c>
      <c r="D24" s="161"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74">
        <v>0</v>
      </c>
      <c r="P24" s="138"/>
      <c r="Q24" s="175" t="s">
        <v>107</v>
      </c>
      <c r="R24" s="138" t="s">
        <v>112</v>
      </c>
      <c r="S24" s="138"/>
      <c r="T24" s="138"/>
      <c r="U24" s="138"/>
      <c r="V24" s="138"/>
      <c r="W24" s="138"/>
      <c r="X24" s="138"/>
    </row>
    <row r="25" spans="1:24" s="18" customFormat="1" ht="15.75" outlineLevel="1" thickBot="1" x14ac:dyDescent="0.3">
      <c r="A25" s="320" t="s">
        <v>81</v>
      </c>
      <c r="B25" s="158" t="e">
        <f t="shared" si="1"/>
        <v>#DIV/0!</v>
      </c>
      <c r="C25" s="159">
        <v>0</v>
      </c>
      <c r="D25" s="160">
        <v>0</v>
      </c>
      <c r="E25" s="161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38"/>
      <c r="Q25" s="175" t="s">
        <v>107</v>
      </c>
      <c r="R25" s="138" t="s">
        <v>112</v>
      </c>
      <c r="S25" s="138"/>
      <c r="T25" s="138"/>
      <c r="U25" s="138"/>
      <c r="V25" s="138"/>
      <c r="W25" s="138"/>
      <c r="X25" s="138"/>
    </row>
    <row r="26" spans="1:24" ht="18" thickBot="1" x14ac:dyDescent="0.35">
      <c r="A26" s="145" t="s">
        <v>76</v>
      </c>
      <c r="B26" s="146" t="e">
        <f t="shared" si="1"/>
        <v>#DIV/0!</v>
      </c>
      <c r="C26" s="147">
        <f>C27+C28+C31+C35</f>
        <v>0</v>
      </c>
      <c r="D26" s="148">
        <f t="shared" ref="D26:O26" si="15">D27+D28+D31+D35</f>
        <v>0</v>
      </c>
      <c r="E26" s="149">
        <f t="shared" si="15"/>
        <v>0</v>
      </c>
      <c r="F26" s="149">
        <f t="shared" si="15"/>
        <v>0</v>
      </c>
      <c r="G26" s="149">
        <f t="shared" si="15"/>
        <v>0</v>
      </c>
      <c r="H26" s="149">
        <f t="shared" si="15"/>
        <v>0</v>
      </c>
      <c r="I26" s="149">
        <f t="shared" si="15"/>
        <v>0</v>
      </c>
      <c r="J26" s="149">
        <f t="shared" si="15"/>
        <v>0</v>
      </c>
      <c r="K26" s="149">
        <f t="shared" si="15"/>
        <v>0</v>
      </c>
      <c r="L26" s="149">
        <f t="shared" si="15"/>
        <v>0</v>
      </c>
      <c r="M26" s="149">
        <f t="shared" si="15"/>
        <v>0</v>
      </c>
      <c r="N26" s="149">
        <f t="shared" si="15"/>
        <v>0</v>
      </c>
      <c r="O26" s="150">
        <f t="shared" si="15"/>
        <v>0</v>
      </c>
      <c r="P26" s="138"/>
      <c r="Q26" s="151"/>
      <c r="R26" s="142"/>
      <c r="S26" s="142"/>
      <c r="T26" s="138"/>
      <c r="U26" s="138"/>
      <c r="V26" s="138"/>
      <c r="W26" s="138"/>
      <c r="X26" s="138"/>
    </row>
    <row r="27" spans="1:24" s="18" customFormat="1" outlineLevel="1" x14ac:dyDescent="0.25">
      <c r="A27" s="165" t="s">
        <v>192</v>
      </c>
      <c r="B27" s="166" t="e">
        <f t="shared" si="1"/>
        <v>#DIV/0!</v>
      </c>
      <c r="C27" s="167">
        <f>SUM(D27:O27)</f>
        <v>0</v>
      </c>
      <c r="D27" s="168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70">
        <v>0</v>
      </c>
      <c r="P27" s="138"/>
      <c r="Q27" s="175" t="s">
        <v>107</v>
      </c>
      <c r="R27" s="138" t="s">
        <v>133</v>
      </c>
      <c r="S27" s="138"/>
      <c r="T27" s="138"/>
      <c r="U27" s="138"/>
      <c r="V27" s="138"/>
      <c r="W27" s="138"/>
      <c r="X27" s="138"/>
    </row>
    <row r="28" spans="1:24" s="18" customFormat="1" outlineLevel="1" x14ac:dyDescent="0.25">
      <c r="A28" s="165" t="s">
        <v>178</v>
      </c>
      <c r="B28" s="166" t="e">
        <f t="shared" si="1"/>
        <v>#DIV/0!</v>
      </c>
      <c r="C28" s="167">
        <f>SUM(C29:C30)</f>
        <v>0</v>
      </c>
      <c r="D28" s="168">
        <f t="shared" ref="D28:O28" si="16">SUM(D29:D30)</f>
        <v>0</v>
      </c>
      <c r="E28" s="169">
        <f t="shared" si="16"/>
        <v>0</v>
      </c>
      <c r="F28" s="169">
        <f t="shared" si="16"/>
        <v>0</v>
      </c>
      <c r="G28" s="169">
        <f t="shared" si="16"/>
        <v>0</v>
      </c>
      <c r="H28" s="169">
        <f t="shared" si="16"/>
        <v>0</v>
      </c>
      <c r="I28" s="169">
        <f t="shared" si="16"/>
        <v>0</v>
      </c>
      <c r="J28" s="169">
        <f t="shared" si="16"/>
        <v>0</v>
      </c>
      <c r="K28" s="169">
        <f t="shared" si="16"/>
        <v>0</v>
      </c>
      <c r="L28" s="169">
        <f t="shared" si="16"/>
        <v>0</v>
      </c>
      <c r="M28" s="169">
        <f t="shared" si="16"/>
        <v>0</v>
      </c>
      <c r="N28" s="169">
        <f t="shared" si="16"/>
        <v>0</v>
      </c>
      <c r="O28" s="170">
        <f t="shared" si="16"/>
        <v>0</v>
      </c>
      <c r="P28" s="138"/>
      <c r="Q28" s="139"/>
      <c r="R28" s="138"/>
      <c r="S28" s="138"/>
      <c r="T28" s="138"/>
      <c r="U28" s="138"/>
      <c r="V28" s="138"/>
      <c r="W28" s="138"/>
      <c r="X28" s="138"/>
    </row>
    <row r="29" spans="1:24" s="18" customFormat="1" outlineLevel="2" x14ac:dyDescent="0.25">
      <c r="A29" s="320" t="s">
        <v>77</v>
      </c>
      <c r="B29" s="158" t="e">
        <f t="shared" si="1"/>
        <v>#DIV/0!</v>
      </c>
      <c r="C29" s="159">
        <f t="shared" ref="C29:C35" si="17">SUM(D29:O29)</f>
        <v>0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38"/>
      <c r="Q29" s="175" t="s">
        <v>107</v>
      </c>
      <c r="R29" s="138" t="s">
        <v>133</v>
      </c>
      <c r="S29" s="138"/>
      <c r="T29" s="138"/>
      <c r="U29" s="138"/>
      <c r="V29" s="138"/>
      <c r="W29" s="138"/>
      <c r="X29" s="138"/>
    </row>
    <row r="30" spans="1:24" s="18" customFormat="1" outlineLevel="2" x14ac:dyDescent="0.25">
      <c r="A30" s="320" t="s">
        <v>78</v>
      </c>
      <c r="B30" s="158" t="e">
        <f t="shared" si="1"/>
        <v>#DIV/0!</v>
      </c>
      <c r="C30" s="159">
        <f t="shared" si="17"/>
        <v>0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38"/>
      <c r="Q30" s="175" t="s">
        <v>107</v>
      </c>
      <c r="R30" s="138" t="s">
        <v>133</v>
      </c>
      <c r="S30" s="138"/>
      <c r="T30" s="138"/>
      <c r="U30" s="138"/>
      <c r="V30" s="138"/>
      <c r="W30" s="138"/>
      <c r="X30" s="138"/>
    </row>
    <row r="31" spans="1:24" s="18" customFormat="1" outlineLevel="1" x14ac:dyDescent="0.25">
      <c r="A31" s="165" t="s">
        <v>179</v>
      </c>
      <c r="B31" s="166" t="e">
        <f t="shared" si="1"/>
        <v>#DIV/0!</v>
      </c>
      <c r="C31" s="167">
        <f t="shared" si="17"/>
        <v>0</v>
      </c>
      <c r="D31" s="168">
        <f>SUM(D32:D34)</f>
        <v>0</v>
      </c>
      <c r="E31" s="169">
        <f>SUM(E32:E34)</f>
        <v>0</v>
      </c>
      <c r="F31" s="169">
        <f t="shared" ref="F31:O31" si="18">SUM(F32:F34)</f>
        <v>0</v>
      </c>
      <c r="G31" s="169">
        <f t="shared" si="18"/>
        <v>0</v>
      </c>
      <c r="H31" s="169">
        <f t="shared" si="18"/>
        <v>0</v>
      </c>
      <c r="I31" s="169">
        <f t="shared" si="18"/>
        <v>0</v>
      </c>
      <c r="J31" s="169">
        <f t="shared" si="18"/>
        <v>0</v>
      </c>
      <c r="K31" s="169">
        <f t="shared" si="18"/>
        <v>0</v>
      </c>
      <c r="L31" s="169">
        <f t="shared" si="18"/>
        <v>0</v>
      </c>
      <c r="M31" s="169">
        <f t="shared" si="18"/>
        <v>0</v>
      </c>
      <c r="N31" s="169">
        <f t="shared" si="18"/>
        <v>0</v>
      </c>
      <c r="O31" s="170">
        <f t="shared" si="18"/>
        <v>0</v>
      </c>
      <c r="P31" s="138"/>
      <c r="Q31" s="139"/>
      <c r="R31" s="138"/>
      <c r="S31" s="138"/>
      <c r="T31" s="138"/>
      <c r="U31" s="138"/>
      <c r="V31" s="138"/>
      <c r="W31" s="138"/>
      <c r="X31" s="138"/>
    </row>
    <row r="32" spans="1:24" s="18" customFormat="1" outlineLevel="2" x14ac:dyDescent="0.25">
      <c r="A32" s="320" t="s">
        <v>79</v>
      </c>
      <c r="B32" s="158" t="e">
        <f t="shared" si="1"/>
        <v>#DIV/0!</v>
      </c>
      <c r="C32" s="159">
        <f t="shared" si="17"/>
        <v>0</v>
      </c>
      <c r="D32" s="161">
        <v>0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38"/>
      <c r="Q32" s="175" t="s">
        <v>107</v>
      </c>
      <c r="R32" s="138" t="s">
        <v>133</v>
      </c>
      <c r="S32" s="138"/>
      <c r="T32" s="138"/>
      <c r="U32" s="138"/>
      <c r="V32" s="138"/>
      <c r="W32" s="138"/>
      <c r="X32" s="138"/>
    </row>
    <row r="33" spans="1:24" s="18" customFormat="1" outlineLevel="2" x14ac:dyDescent="0.25">
      <c r="A33" s="320" t="s">
        <v>80</v>
      </c>
      <c r="B33" s="158" t="e">
        <f t="shared" si="1"/>
        <v>#DIV/0!</v>
      </c>
      <c r="C33" s="159">
        <f t="shared" si="17"/>
        <v>0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38"/>
      <c r="Q33" s="175" t="s">
        <v>107</v>
      </c>
      <c r="R33" s="138" t="s">
        <v>133</v>
      </c>
      <c r="S33" s="138"/>
      <c r="T33" s="138"/>
      <c r="U33" s="138"/>
      <c r="V33" s="138"/>
      <c r="W33" s="138"/>
      <c r="X33" s="138"/>
    </row>
    <row r="34" spans="1:24" s="18" customFormat="1" outlineLevel="2" x14ac:dyDescent="0.25">
      <c r="A34" s="320" t="s">
        <v>131</v>
      </c>
      <c r="B34" s="158" t="e">
        <f t="shared" si="1"/>
        <v>#DIV/0!</v>
      </c>
      <c r="C34" s="159">
        <f t="shared" si="17"/>
        <v>0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38"/>
      <c r="Q34" s="175" t="s">
        <v>107</v>
      </c>
      <c r="R34" s="138" t="s">
        <v>133</v>
      </c>
      <c r="S34" s="138"/>
      <c r="T34" s="138"/>
      <c r="U34" s="138"/>
      <c r="V34" s="138"/>
      <c r="W34" s="138"/>
      <c r="X34" s="138"/>
    </row>
    <row r="35" spans="1:24" s="18" customFormat="1" outlineLevel="1" x14ac:dyDescent="0.25">
      <c r="A35" s="165" t="s">
        <v>180</v>
      </c>
      <c r="B35" s="166" t="e">
        <f t="shared" si="1"/>
        <v>#DIV/0!</v>
      </c>
      <c r="C35" s="167">
        <f t="shared" si="17"/>
        <v>0</v>
      </c>
      <c r="D35" s="168">
        <f>SUM(D36:D39)</f>
        <v>0</v>
      </c>
      <c r="E35" s="169">
        <f>SUM(E36:E39)</f>
        <v>0</v>
      </c>
      <c r="F35" s="169">
        <f t="shared" ref="F35:O35" si="19">SUM(F36:F39)</f>
        <v>0</v>
      </c>
      <c r="G35" s="169">
        <f t="shared" si="19"/>
        <v>0</v>
      </c>
      <c r="H35" s="169">
        <f t="shared" si="19"/>
        <v>0</v>
      </c>
      <c r="I35" s="169">
        <f t="shared" si="19"/>
        <v>0</v>
      </c>
      <c r="J35" s="169">
        <f t="shared" si="19"/>
        <v>0</v>
      </c>
      <c r="K35" s="169">
        <f t="shared" si="19"/>
        <v>0</v>
      </c>
      <c r="L35" s="169">
        <f t="shared" si="19"/>
        <v>0</v>
      </c>
      <c r="M35" s="169">
        <f t="shared" si="19"/>
        <v>0</v>
      </c>
      <c r="N35" s="169">
        <f t="shared" si="19"/>
        <v>0</v>
      </c>
      <c r="O35" s="170">
        <f t="shared" si="19"/>
        <v>0</v>
      </c>
      <c r="P35" s="138"/>
      <c r="Q35" s="138"/>
      <c r="R35" s="138"/>
      <c r="S35" s="138"/>
      <c r="T35" s="138"/>
      <c r="U35" s="138"/>
      <c r="V35" s="138"/>
      <c r="W35" s="138"/>
      <c r="X35" s="138"/>
    </row>
    <row r="36" spans="1:24" s="18" customFormat="1" outlineLevel="2" x14ac:dyDescent="0.25">
      <c r="A36" s="320" t="s">
        <v>132</v>
      </c>
      <c r="B36" s="158" t="e">
        <f t="shared" si="1"/>
        <v>#DIV/0!</v>
      </c>
      <c r="C36" s="159">
        <f t="shared" ref="C36:C39" si="20">SUM(D36:O36)</f>
        <v>0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38"/>
      <c r="Q36" s="175" t="s">
        <v>107</v>
      </c>
      <c r="R36" s="138" t="s">
        <v>133</v>
      </c>
      <c r="S36" s="138"/>
      <c r="T36" s="138"/>
      <c r="U36" s="138"/>
      <c r="V36" s="138"/>
      <c r="W36" s="138"/>
      <c r="X36" s="138"/>
    </row>
    <row r="37" spans="1:24" s="18" customFormat="1" outlineLevel="2" x14ac:dyDescent="0.25">
      <c r="A37" s="320" t="s">
        <v>134</v>
      </c>
      <c r="B37" s="158" t="e">
        <f t="shared" si="1"/>
        <v>#DIV/0!</v>
      </c>
      <c r="C37" s="159">
        <f t="shared" si="20"/>
        <v>0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38"/>
      <c r="Q37" s="175" t="s">
        <v>107</v>
      </c>
      <c r="R37" s="138" t="s">
        <v>133</v>
      </c>
      <c r="S37" s="138"/>
      <c r="T37" s="138"/>
      <c r="U37" s="138"/>
      <c r="V37" s="138"/>
      <c r="W37" s="138"/>
      <c r="X37" s="138"/>
    </row>
    <row r="38" spans="1:24" s="18" customFormat="1" outlineLevel="2" x14ac:dyDescent="0.25">
      <c r="A38" s="320" t="s">
        <v>135</v>
      </c>
      <c r="B38" s="158" t="e">
        <f t="shared" si="1"/>
        <v>#DIV/0!</v>
      </c>
      <c r="C38" s="159">
        <f t="shared" si="20"/>
        <v>0</v>
      </c>
      <c r="D38" s="161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38"/>
      <c r="Q38" s="175" t="s">
        <v>107</v>
      </c>
      <c r="R38" s="138" t="s">
        <v>133</v>
      </c>
      <c r="S38" s="138"/>
      <c r="T38" s="138"/>
      <c r="U38" s="138"/>
      <c r="V38" s="138"/>
      <c r="W38" s="138"/>
      <c r="X38" s="138"/>
    </row>
    <row r="39" spans="1:24" s="18" customFormat="1" ht="15.75" outlineLevel="2" thickBot="1" x14ac:dyDescent="0.3">
      <c r="A39" s="321" t="s">
        <v>136</v>
      </c>
      <c r="B39" s="176" t="e">
        <f t="shared" si="1"/>
        <v>#DIV/0!</v>
      </c>
      <c r="C39" s="177">
        <f t="shared" si="20"/>
        <v>0</v>
      </c>
      <c r="D39" s="161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38"/>
      <c r="Q39" s="175" t="s">
        <v>107</v>
      </c>
      <c r="R39" s="138" t="s">
        <v>133</v>
      </c>
      <c r="S39" s="138"/>
      <c r="T39" s="138"/>
      <c r="U39" s="138"/>
      <c r="V39" s="138"/>
      <c r="W39" s="138"/>
      <c r="X39" s="138"/>
    </row>
    <row r="40" spans="1:24" x14ac:dyDescent="0.25">
      <c r="B40"/>
      <c r="C40"/>
      <c r="Q40" s="19"/>
      <c r="R40"/>
      <c r="S40"/>
    </row>
    <row r="41" spans="1:24" x14ac:dyDescent="0.25">
      <c r="B41"/>
      <c r="C41"/>
      <c r="Q41" s="19"/>
      <c r="R41"/>
      <c r="S41"/>
    </row>
    <row r="42" spans="1:24" x14ac:dyDescent="0.25">
      <c r="B42"/>
      <c r="C42"/>
      <c r="Q42" s="19"/>
      <c r="R42"/>
      <c r="S42"/>
    </row>
    <row r="43" spans="1:24" x14ac:dyDescent="0.25">
      <c r="B43"/>
      <c r="C43"/>
      <c r="Q43" s="19"/>
      <c r="R43"/>
      <c r="S43"/>
    </row>
    <row r="44" spans="1:24" x14ac:dyDescent="0.25">
      <c r="B44"/>
      <c r="C44"/>
      <c r="Q44" s="19"/>
      <c r="R44"/>
      <c r="S44"/>
    </row>
  </sheetData>
  <pageMargins left="0.25" right="0.25" top="0.75" bottom="0.75" header="0.3" footer="0.3"/>
  <pageSetup paperSize="9" scale="50" orientation="landscape" r:id="rId1"/>
  <headerFooter>
    <oddHeader>&amp;L&amp;"Roboto,Regular"&amp;16SEASONAL BUDGET - EXAMPLE&amp;C&amp;"Roboto,Regular"&amp;16&amp;A&amp;R&amp;G</oddHeader>
    <oddFooter>&amp;L
&amp;"Roboto,Regular"This guide is an ‘Open Educational Resource’ (OER) issued 
under Attribution-NonCommercial-ShareAlike 4.0 International license. &amp;R&amp;"Roboto,Regular"Guide and other learning materials available at
&amp;"Roboto,Bold"www.hp4p.eu</oddFooter>
  </headerFooter>
  <colBreaks count="1" manualBreakCount="1">
    <brk id="15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G55"/>
  <sheetViews>
    <sheetView tabSelected="1" zoomScale="75" zoomScaleNormal="75" workbookViewId="0">
      <selection activeCell="R41" sqref="R41"/>
    </sheetView>
  </sheetViews>
  <sheetFormatPr defaultRowHeight="15" outlineLevelRow="2" outlineLevelCol="1" x14ac:dyDescent="0.25"/>
  <cols>
    <col min="1" max="1" width="30.7109375" customWidth="1"/>
    <col min="2" max="2" width="10.7109375" style="7" customWidth="1"/>
    <col min="3" max="3" width="14.42578125" style="6" bestFit="1" customWidth="1"/>
    <col min="4" max="4" width="12.7109375" customWidth="1" outlineLevel="1"/>
    <col min="5" max="15" width="14" customWidth="1" outlineLevel="1"/>
    <col min="16" max="16" width="3.28515625" customWidth="1" outlineLevel="1"/>
    <col min="17" max="17" width="7.85546875" style="29" customWidth="1" outlineLevel="1"/>
    <col min="18" max="18" width="54.140625" style="4" customWidth="1" outlineLevel="1"/>
    <col min="19" max="19" width="27.140625" style="4" bestFit="1" customWidth="1"/>
    <col min="20" max="20" width="3.85546875" style="4" bestFit="1" customWidth="1"/>
    <col min="21" max="21" width="4" style="4" bestFit="1" customWidth="1"/>
    <col min="22" max="22" width="4.28515625" style="4" bestFit="1" customWidth="1"/>
    <col min="23" max="23" width="3.85546875" style="4" bestFit="1" customWidth="1"/>
    <col min="24" max="24" width="4.5703125" style="4" bestFit="1" customWidth="1"/>
    <col min="25" max="25" width="3.85546875" style="4" bestFit="1" customWidth="1"/>
    <col min="26" max="26" width="3.28515625" style="4" bestFit="1" customWidth="1"/>
    <col min="27" max="28" width="4" style="4" bestFit="1" customWidth="1"/>
    <col min="29" max="29" width="3.85546875" style="4" bestFit="1" customWidth="1"/>
    <col min="30" max="31" width="4.140625" style="4" bestFit="1" customWidth="1"/>
    <col min="32" max="32" width="3.140625" style="4" bestFit="1" customWidth="1"/>
    <col min="33" max="33" width="30.85546875" style="4" bestFit="1" customWidth="1"/>
  </cols>
  <sheetData>
    <row r="1" spans="1:33" s="2" customFormat="1" ht="21.75" thickBot="1" x14ac:dyDescent="0.4">
      <c r="A1" s="23" t="s">
        <v>141</v>
      </c>
      <c r="B1" s="144" t="s">
        <v>93</v>
      </c>
      <c r="C1" s="62" t="s">
        <v>3</v>
      </c>
      <c r="D1" s="63" t="s">
        <v>18</v>
      </c>
      <c r="E1" s="64" t="s">
        <v>19</v>
      </c>
      <c r="F1" s="63" t="s">
        <v>20</v>
      </c>
      <c r="G1" s="64" t="s">
        <v>21</v>
      </c>
      <c r="H1" s="63" t="s">
        <v>22</v>
      </c>
      <c r="I1" s="64" t="s">
        <v>23</v>
      </c>
      <c r="J1" s="63" t="s">
        <v>0</v>
      </c>
      <c r="K1" s="62" t="s">
        <v>1</v>
      </c>
      <c r="L1" s="62" t="s">
        <v>15</v>
      </c>
      <c r="M1" s="62" t="s">
        <v>16</v>
      </c>
      <c r="N1" s="62" t="s">
        <v>2</v>
      </c>
      <c r="O1" s="65" t="s">
        <v>17</v>
      </c>
      <c r="Q1" s="28"/>
    </row>
    <row r="2" spans="1:33" s="2" customFormat="1" ht="21.75" thickBot="1" x14ac:dyDescent="0.4">
      <c r="A2" s="23" t="s">
        <v>3</v>
      </c>
      <c r="B2" s="13" t="e">
        <f>C2/C2</f>
        <v>#DIV/0!</v>
      </c>
      <c r="C2" s="8">
        <f>C3+C12+C29+C30+C38+C47+C50</f>
        <v>0</v>
      </c>
      <c r="D2" s="9">
        <f t="shared" ref="D2:O2" si="0">D3+D12+D29+D30+D38+D47</f>
        <v>0</v>
      </c>
      <c r="E2" s="10">
        <f t="shared" si="0"/>
        <v>0</v>
      </c>
      <c r="F2" s="10">
        <f t="shared" si="0"/>
        <v>0</v>
      </c>
      <c r="G2" s="10">
        <f t="shared" si="0"/>
        <v>0</v>
      </c>
      <c r="H2" s="10">
        <f t="shared" si="0"/>
        <v>0</v>
      </c>
      <c r="I2" s="10">
        <f t="shared" si="0"/>
        <v>0</v>
      </c>
      <c r="J2" s="10">
        <f t="shared" si="0"/>
        <v>0</v>
      </c>
      <c r="K2" s="10">
        <f t="shared" si="0"/>
        <v>0</v>
      </c>
      <c r="L2" s="10">
        <f t="shared" si="0"/>
        <v>0</v>
      </c>
      <c r="M2" s="10">
        <f t="shared" si="0"/>
        <v>0</v>
      </c>
      <c r="N2" s="10">
        <f t="shared" si="0"/>
        <v>0</v>
      </c>
      <c r="O2" s="11">
        <f t="shared" si="0"/>
        <v>0</v>
      </c>
      <c r="P2"/>
      <c r="Q2" s="29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1" customFormat="1" ht="18" thickBot="1" x14ac:dyDescent="0.35">
      <c r="A3" s="181" t="s">
        <v>185</v>
      </c>
      <c r="B3" s="182" t="e">
        <f>C3/$C$2</f>
        <v>#DIV/0!</v>
      </c>
      <c r="C3" s="183">
        <f>SUM(C4:C11)</f>
        <v>0</v>
      </c>
      <c r="D3" s="184">
        <f>SUM(D4:D11)</f>
        <v>0</v>
      </c>
      <c r="E3" s="185">
        <f t="shared" ref="E3:O3" si="1">SUM(E4:E11)</f>
        <v>0</v>
      </c>
      <c r="F3" s="185">
        <f t="shared" si="1"/>
        <v>0</v>
      </c>
      <c r="G3" s="185">
        <f t="shared" si="1"/>
        <v>0</v>
      </c>
      <c r="H3" s="185">
        <f t="shared" si="1"/>
        <v>0</v>
      </c>
      <c r="I3" s="185">
        <f t="shared" si="1"/>
        <v>0</v>
      </c>
      <c r="J3" s="185">
        <f t="shared" si="1"/>
        <v>0</v>
      </c>
      <c r="K3" s="185">
        <f t="shared" si="1"/>
        <v>0</v>
      </c>
      <c r="L3" s="185">
        <f t="shared" si="1"/>
        <v>0</v>
      </c>
      <c r="M3" s="185">
        <f t="shared" si="1"/>
        <v>0</v>
      </c>
      <c r="N3" s="185">
        <f t="shared" si="1"/>
        <v>0</v>
      </c>
      <c r="O3" s="186">
        <f t="shared" si="1"/>
        <v>0</v>
      </c>
      <c r="P3" s="138"/>
      <c r="Q3" s="187"/>
      <c r="R3" s="142"/>
      <c r="S3" s="142"/>
      <c r="T3" s="142"/>
      <c r="U3" s="142"/>
      <c r="V3" s="142"/>
      <c r="W3" s="142"/>
      <c r="X3" s="142"/>
      <c r="Y3" s="4"/>
      <c r="Z3" s="4"/>
      <c r="AA3" s="4"/>
      <c r="AB3" s="4"/>
      <c r="AC3" s="4"/>
      <c r="AD3" s="4"/>
      <c r="AE3" s="4"/>
      <c r="AF3" s="4"/>
      <c r="AG3" s="4"/>
    </row>
    <row r="4" spans="1:33" s="18" customFormat="1" outlineLevel="1" x14ac:dyDescent="0.25">
      <c r="A4" s="320" t="s">
        <v>4</v>
      </c>
      <c r="B4" s="158" t="e">
        <f t="shared" ref="B4:B49" si="2">C4/$C$2</f>
        <v>#DIV/0!</v>
      </c>
      <c r="C4" s="159">
        <f>SUM(D4:O4)</f>
        <v>0</v>
      </c>
      <c r="D4" s="160">
        <f>$Q$4</f>
        <v>0</v>
      </c>
      <c r="E4" s="161">
        <f t="shared" ref="E4:O4" si="3">$Q$4</f>
        <v>0</v>
      </c>
      <c r="F4" s="161">
        <f t="shared" si="3"/>
        <v>0</v>
      </c>
      <c r="G4" s="161">
        <f t="shared" si="3"/>
        <v>0</v>
      </c>
      <c r="H4" s="161">
        <f t="shared" si="3"/>
        <v>0</v>
      </c>
      <c r="I4" s="161">
        <f t="shared" si="3"/>
        <v>0</v>
      </c>
      <c r="J4" s="161">
        <f t="shared" si="3"/>
        <v>0</v>
      </c>
      <c r="K4" s="161">
        <f t="shared" si="3"/>
        <v>0</v>
      </c>
      <c r="L4" s="161">
        <f t="shared" si="3"/>
        <v>0</v>
      </c>
      <c r="M4" s="161">
        <f t="shared" si="3"/>
        <v>0</v>
      </c>
      <c r="N4" s="161">
        <f t="shared" si="3"/>
        <v>0</v>
      </c>
      <c r="O4" s="162">
        <f t="shared" si="3"/>
        <v>0</v>
      </c>
      <c r="P4" s="138"/>
      <c r="Q4" s="188">
        <v>0</v>
      </c>
      <c r="R4" s="138" t="s">
        <v>114</v>
      </c>
      <c r="S4" s="138"/>
      <c r="T4" s="138"/>
      <c r="U4" s="138"/>
      <c r="V4" s="138"/>
      <c r="W4" s="138"/>
      <c r="X4" s="138"/>
    </row>
    <row r="5" spans="1:33" s="18" customFormat="1" outlineLevel="1" x14ac:dyDescent="0.25">
      <c r="A5" s="320" t="s">
        <v>42</v>
      </c>
      <c r="B5" s="158" t="e">
        <f t="shared" si="2"/>
        <v>#DIV/0!</v>
      </c>
      <c r="C5" s="159">
        <f t="shared" ref="C5:C8" si="4">SUM(D5:O5)</f>
        <v>0</v>
      </c>
      <c r="D5" s="160">
        <f t="shared" ref="D5:O5" si="5">$Q$5</f>
        <v>0</v>
      </c>
      <c r="E5" s="161">
        <f t="shared" si="5"/>
        <v>0</v>
      </c>
      <c r="F5" s="161">
        <f t="shared" si="5"/>
        <v>0</v>
      </c>
      <c r="G5" s="161">
        <f t="shared" si="5"/>
        <v>0</v>
      </c>
      <c r="H5" s="161">
        <f t="shared" si="5"/>
        <v>0</v>
      </c>
      <c r="I5" s="161">
        <f t="shared" si="5"/>
        <v>0</v>
      </c>
      <c r="J5" s="161">
        <f t="shared" si="5"/>
        <v>0</v>
      </c>
      <c r="K5" s="161">
        <f t="shared" si="5"/>
        <v>0</v>
      </c>
      <c r="L5" s="161">
        <f t="shared" si="5"/>
        <v>0</v>
      </c>
      <c r="M5" s="161">
        <f t="shared" si="5"/>
        <v>0</v>
      </c>
      <c r="N5" s="161">
        <f t="shared" si="5"/>
        <v>0</v>
      </c>
      <c r="O5" s="162">
        <f t="shared" si="5"/>
        <v>0</v>
      </c>
      <c r="P5" s="138"/>
      <c r="Q5" s="188">
        <v>0</v>
      </c>
      <c r="R5" s="138" t="s">
        <v>115</v>
      </c>
      <c r="S5" s="138"/>
      <c r="T5" s="138"/>
      <c r="U5" s="138"/>
      <c r="V5" s="138"/>
      <c r="W5" s="138"/>
      <c r="X5" s="138"/>
    </row>
    <row r="6" spans="1:33" s="18" customFormat="1" outlineLevel="1" x14ac:dyDescent="0.25">
      <c r="A6" s="320" t="s">
        <v>8</v>
      </c>
      <c r="B6" s="158" t="e">
        <f t="shared" si="2"/>
        <v>#DIV/0!</v>
      </c>
      <c r="C6" s="159">
        <f t="shared" si="4"/>
        <v>0</v>
      </c>
      <c r="D6" s="160">
        <f t="shared" ref="D6:O6" si="6">$Q$6</f>
        <v>0</v>
      </c>
      <c r="E6" s="161">
        <f t="shared" si="6"/>
        <v>0</v>
      </c>
      <c r="F6" s="161">
        <f t="shared" si="6"/>
        <v>0</v>
      </c>
      <c r="G6" s="161">
        <f t="shared" si="6"/>
        <v>0</v>
      </c>
      <c r="H6" s="161">
        <f t="shared" si="6"/>
        <v>0</v>
      </c>
      <c r="I6" s="161">
        <f t="shared" si="6"/>
        <v>0</v>
      </c>
      <c r="J6" s="161">
        <f t="shared" si="6"/>
        <v>0</v>
      </c>
      <c r="K6" s="161">
        <f t="shared" si="6"/>
        <v>0</v>
      </c>
      <c r="L6" s="161">
        <f t="shared" si="6"/>
        <v>0</v>
      </c>
      <c r="M6" s="161">
        <f t="shared" si="6"/>
        <v>0</v>
      </c>
      <c r="N6" s="161">
        <f t="shared" si="6"/>
        <v>0</v>
      </c>
      <c r="O6" s="162">
        <f t="shared" si="6"/>
        <v>0</v>
      </c>
      <c r="P6" s="138"/>
      <c r="Q6" s="188">
        <v>0</v>
      </c>
      <c r="R6" s="138" t="s">
        <v>116</v>
      </c>
      <c r="S6" s="138"/>
      <c r="T6" s="138"/>
      <c r="U6" s="138"/>
      <c r="V6" s="138"/>
      <c r="W6" s="138"/>
      <c r="X6" s="138"/>
    </row>
    <row r="7" spans="1:33" s="18" customFormat="1" outlineLevel="1" x14ac:dyDescent="0.25">
      <c r="A7" s="320" t="s">
        <v>184</v>
      </c>
      <c r="B7" s="158" t="e">
        <f t="shared" si="2"/>
        <v>#DIV/0!</v>
      </c>
      <c r="C7" s="159">
        <f t="shared" si="4"/>
        <v>0</v>
      </c>
      <c r="D7" s="160">
        <v>0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2">
        <v>0</v>
      </c>
      <c r="P7" s="138"/>
      <c r="Q7" s="175" t="s">
        <v>107</v>
      </c>
      <c r="R7" s="138" t="s">
        <v>111</v>
      </c>
      <c r="S7" s="138"/>
      <c r="T7" s="138"/>
      <c r="U7" s="138"/>
      <c r="V7" s="138"/>
      <c r="W7" s="138"/>
      <c r="X7" s="138"/>
    </row>
    <row r="8" spans="1:33" s="18" customFormat="1" outlineLevel="1" x14ac:dyDescent="0.25">
      <c r="A8" s="320" t="s">
        <v>5</v>
      </c>
      <c r="B8" s="158" t="e">
        <f t="shared" si="2"/>
        <v>#DIV/0!</v>
      </c>
      <c r="C8" s="159">
        <f t="shared" si="4"/>
        <v>0</v>
      </c>
      <c r="D8" s="160">
        <f t="shared" ref="D8:O8" si="7">$Q$8</f>
        <v>0</v>
      </c>
      <c r="E8" s="161">
        <f t="shared" si="7"/>
        <v>0</v>
      </c>
      <c r="F8" s="161">
        <f t="shared" si="7"/>
        <v>0</v>
      </c>
      <c r="G8" s="161">
        <f t="shared" si="7"/>
        <v>0</v>
      </c>
      <c r="H8" s="161">
        <f t="shared" si="7"/>
        <v>0</v>
      </c>
      <c r="I8" s="161">
        <f t="shared" si="7"/>
        <v>0</v>
      </c>
      <c r="J8" s="161">
        <f t="shared" si="7"/>
        <v>0</v>
      </c>
      <c r="K8" s="161">
        <f t="shared" si="7"/>
        <v>0</v>
      </c>
      <c r="L8" s="161">
        <f t="shared" si="7"/>
        <v>0</v>
      </c>
      <c r="M8" s="161">
        <f t="shared" si="7"/>
        <v>0</v>
      </c>
      <c r="N8" s="161">
        <f t="shared" si="7"/>
        <v>0</v>
      </c>
      <c r="O8" s="162">
        <f t="shared" si="7"/>
        <v>0</v>
      </c>
      <c r="P8" s="138"/>
      <c r="Q8" s="188">
        <v>0</v>
      </c>
      <c r="R8" s="138" t="s">
        <v>117</v>
      </c>
      <c r="S8" s="138"/>
      <c r="T8" s="138"/>
      <c r="U8" s="138"/>
      <c r="V8" s="138"/>
      <c r="W8" s="138"/>
      <c r="X8" s="138"/>
    </row>
    <row r="9" spans="1:33" s="18" customFormat="1" outlineLevel="1" x14ac:dyDescent="0.25">
      <c r="A9" s="320" t="s">
        <v>6</v>
      </c>
      <c r="B9" s="158" t="e">
        <f t="shared" ref="B9:B37" si="8">C9/$C$2</f>
        <v>#DIV/0!</v>
      </c>
      <c r="C9" s="159">
        <f>SUM(D9:O9)</f>
        <v>0</v>
      </c>
      <c r="D9" s="160">
        <f t="shared" ref="D9:O9" si="9">$Q$9</f>
        <v>0</v>
      </c>
      <c r="E9" s="161">
        <f t="shared" si="9"/>
        <v>0</v>
      </c>
      <c r="F9" s="161">
        <f t="shared" si="9"/>
        <v>0</v>
      </c>
      <c r="G9" s="161">
        <f t="shared" si="9"/>
        <v>0</v>
      </c>
      <c r="H9" s="161">
        <f t="shared" si="9"/>
        <v>0</v>
      </c>
      <c r="I9" s="161">
        <f t="shared" si="9"/>
        <v>0</v>
      </c>
      <c r="J9" s="161">
        <f t="shared" si="9"/>
        <v>0</v>
      </c>
      <c r="K9" s="161">
        <f t="shared" si="9"/>
        <v>0</v>
      </c>
      <c r="L9" s="161">
        <f t="shared" si="9"/>
        <v>0</v>
      </c>
      <c r="M9" s="161">
        <f t="shared" si="9"/>
        <v>0</v>
      </c>
      <c r="N9" s="161">
        <f t="shared" si="9"/>
        <v>0</v>
      </c>
      <c r="O9" s="162">
        <f t="shared" si="9"/>
        <v>0</v>
      </c>
      <c r="P9" s="138"/>
      <c r="Q9" s="188">
        <v>0</v>
      </c>
      <c r="R9" s="138" t="s">
        <v>118</v>
      </c>
      <c r="S9" s="138"/>
      <c r="T9" s="138"/>
      <c r="U9" s="138"/>
      <c r="V9" s="138"/>
      <c r="W9" s="138"/>
      <c r="X9" s="138"/>
    </row>
    <row r="10" spans="1:33" s="18" customFormat="1" outlineLevel="1" x14ac:dyDescent="0.25">
      <c r="A10" s="320" t="s">
        <v>95</v>
      </c>
      <c r="B10" s="158" t="e">
        <f t="shared" si="8"/>
        <v>#DIV/0!</v>
      </c>
      <c r="C10" s="159">
        <f>SUM(D10:O10)</f>
        <v>0</v>
      </c>
      <c r="D10" s="160">
        <v>0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2">
        <v>0</v>
      </c>
      <c r="P10" s="138"/>
      <c r="Q10" s="175" t="s">
        <v>107</v>
      </c>
      <c r="R10" s="138" t="s">
        <v>112</v>
      </c>
      <c r="S10" s="138"/>
      <c r="T10" s="138"/>
      <c r="U10" s="138"/>
      <c r="V10" s="138"/>
      <c r="W10" s="138"/>
      <c r="X10" s="138"/>
    </row>
    <row r="11" spans="1:33" s="18" customFormat="1" ht="15.75" outlineLevel="1" thickBot="1" x14ac:dyDescent="0.3">
      <c r="A11" s="320" t="s">
        <v>81</v>
      </c>
      <c r="B11" s="158" t="e">
        <f t="shared" si="8"/>
        <v>#DIV/0!</v>
      </c>
      <c r="C11" s="159">
        <f>SUM(D11:O11)</f>
        <v>0</v>
      </c>
      <c r="D11" s="160">
        <v>0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2">
        <v>0</v>
      </c>
      <c r="P11" s="138"/>
      <c r="Q11" s="175" t="s">
        <v>107</v>
      </c>
      <c r="R11" s="138" t="s">
        <v>112</v>
      </c>
      <c r="S11" s="138"/>
      <c r="T11" s="138"/>
      <c r="U11" s="138"/>
      <c r="V11" s="138"/>
      <c r="W11" s="138"/>
      <c r="X11" s="138"/>
    </row>
    <row r="12" spans="1:33" s="16" customFormat="1" ht="18" thickBot="1" x14ac:dyDescent="0.35">
      <c r="A12" s="145" t="s">
        <v>24</v>
      </c>
      <c r="B12" s="146" t="e">
        <f t="shared" si="8"/>
        <v>#DIV/0!</v>
      </c>
      <c r="C12" s="147">
        <f>C13+C20+C24</f>
        <v>0</v>
      </c>
      <c r="D12" s="148">
        <f>D13+D20+D24</f>
        <v>0</v>
      </c>
      <c r="E12" s="149">
        <f t="shared" ref="E12:O12" si="10">E13+E20+E24</f>
        <v>0</v>
      </c>
      <c r="F12" s="149">
        <f t="shared" si="10"/>
        <v>0</v>
      </c>
      <c r="G12" s="149">
        <f t="shared" si="10"/>
        <v>0</v>
      </c>
      <c r="H12" s="149">
        <f t="shared" si="10"/>
        <v>0</v>
      </c>
      <c r="I12" s="149">
        <f t="shared" si="10"/>
        <v>0</v>
      </c>
      <c r="J12" s="149">
        <f t="shared" si="10"/>
        <v>0</v>
      </c>
      <c r="K12" s="149">
        <f t="shared" si="10"/>
        <v>0</v>
      </c>
      <c r="L12" s="149">
        <f t="shared" si="10"/>
        <v>0</v>
      </c>
      <c r="M12" s="149">
        <f t="shared" si="10"/>
        <v>0</v>
      </c>
      <c r="N12" s="149">
        <f t="shared" si="10"/>
        <v>0</v>
      </c>
      <c r="O12" s="150">
        <f t="shared" si="10"/>
        <v>0</v>
      </c>
      <c r="P12" s="189"/>
      <c r="Q12" s="190"/>
      <c r="R12" s="189"/>
      <c r="S12" s="189"/>
      <c r="T12" s="189"/>
      <c r="U12" s="189"/>
      <c r="V12" s="189"/>
      <c r="W12" s="189"/>
      <c r="X12" s="189"/>
    </row>
    <row r="13" spans="1:33" s="18" customFormat="1" outlineLevel="1" x14ac:dyDescent="0.25">
      <c r="A13" s="152" t="s">
        <v>9</v>
      </c>
      <c r="B13" s="357" t="e">
        <f t="shared" si="8"/>
        <v>#DIV/0!</v>
      </c>
      <c r="C13" s="154">
        <f>SUM(C14:C18)</f>
        <v>0</v>
      </c>
      <c r="D13" s="155">
        <f>SUM(D14:D19)</f>
        <v>0</v>
      </c>
      <c r="E13" s="156">
        <f t="shared" ref="E13:O13" si="11">SUM(E14:E19)</f>
        <v>0</v>
      </c>
      <c r="F13" s="156">
        <f t="shared" si="11"/>
        <v>0</v>
      </c>
      <c r="G13" s="156">
        <f t="shared" si="11"/>
        <v>0</v>
      </c>
      <c r="H13" s="156">
        <f t="shared" si="11"/>
        <v>0</v>
      </c>
      <c r="I13" s="156">
        <f t="shared" si="11"/>
        <v>0</v>
      </c>
      <c r="J13" s="156">
        <f t="shared" si="11"/>
        <v>0</v>
      </c>
      <c r="K13" s="156">
        <f t="shared" si="11"/>
        <v>0</v>
      </c>
      <c r="L13" s="156">
        <f t="shared" si="11"/>
        <v>0</v>
      </c>
      <c r="M13" s="156">
        <f t="shared" si="11"/>
        <v>0</v>
      </c>
      <c r="N13" s="156">
        <f t="shared" si="11"/>
        <v>0</v>
      </c>
      <c r="O13" s="157">
        <f t="shared" si="11"/>
        <v>0</v>
      </c>
      <c r="P13" s="138"/>
      <c r="Q13" s="191"/>
      <c r="R13" s="138"/>
      <c r="S13" s="138"/>
      <c r="T13" s="138"/>
      <c r="U13" s="138"/>
      <c r="V13" s="138"/>
      <c r="W13" s="138"/>
      <c r="X13" s="138"/>
    </row>
    <row r="14" spans="1:33" s="18" customFormat="1" outlineLevel="2" x14ac:dyDescent="0.25">
      <c r="A14" s="320" t="s">
        <v>10</v>
      </c>
      <c r="B14" s="158" t="e">
        <f t="shared" si="8"/>
        <v>#DIV/0!</v>
      </c>
      <c r="C14" s="159">
        <f t="shared" ref="C14:C19" si="12">SUM(D14:O14)</f>
        <v>0</v>
      </c>
      <c r="D14" s="160">
        <f>'Home Game Costs'!C3</f>
        <v>0</v>
      </c>
      <c r="E14" s="161">
        <f>'Home Game Costs'!D3</f>
        <v>0</v>
      </c>
      <c r="F14" s="161">
        <f>'Home Game Costs'!E3</f>
        <v>0</v>
      </c>
      <c r="G14" s="161">
        <f>'Home Game Costs'!F3</f>
        <v>0</v>
      </c>
      <c r="H14" s="161">
        <f>'Home Game Costs'!G3</f>
        <v>0</v>
      </c>
      <c r="I14" s="161">
        <f>'Home Game Costs'!H3</f>
        <v>0</v>
      </c>
      <c r="J14" s="161">
        <f>'Home Game Costs'!I3</f>
        <v>0</v>
      </c>
      <c r="K14" s="161">
        <f>'Home Game Costs'!J3</f>
        <v>0</v>
      </c>
      <c r="L14" s="161">
        <f>'Home Game Costs'!K3</f>
        <v>0</v>
      </c>
      <c r="M14" s="161">
        <f>'Home Game Costs'!L3</f>
        <v>0</v>
      </c>
      <c r="N14" s="161">
        <f>'Home Game Costs'!M3</f>
        <v>0</v>
      </c>
      <c r="O14" s="162">
        <f>'Home Game Costs'!N3</f>
        <v>0</v>
      </c>
      <c r="P14" s="138"/>
      <c r="Q14" s="138" t="s">
        <v>194</v>
      </c>
      <c r="R14" s="138"/>
      <c r="S14" s="138"/>
      <c r="T14" s="138"/>
      <c r="U14" s="138"/>
      <c r="V14" s="138"/>
      <c r="W14" s="138"/>
      <c r="X14" s="138"/>
    </row>
    <row r="15" spans="1:33" s="18" customFormat="1" outlineLevel="2" x14ac:dyDescent="0.25">
      <c r="A15" s="320" t="s">
        <v>11</v>
      </c>
      <c r="B15" s="158" t="e">
        <f t="shared" si="8"/>
        <v>#DIV/0!</v>
      </c>
      <c r="C15" s="159">
        <f t="shared" si="12"/>
        <v>0</v>
      </c>
      <c r="D15" s="160">
        <f>'Home Game Costs'!C4</f>
        <v>0</v>
      </c>
      <c r="E15" s="161">
        <f>'Home Game Costs'!D4</f>
        <v>0</v>
      </c>
      <c r="F15" s="161">
        <f>'Home Game Costs'!E4</f>
        <v>0</v>
      </c>
      <c r="G15" s="161">
        <f>'Home Game Costs'!F4</f>
        <v>0</v>
      </c>
      <c r="H15" s="161">
        <f>'Home Game Costs'!G4</f>
        <v>0</v>
      </c>
      <c r="I15" s="161">
        <f>'Home Game Costs'!H4</f>
        <v>0</v>
      </c>
      <c r="J15" s="161">
        <f>'Home Game Costs'!I4</f>
        <v>0</v>
      </c>
      <c r="K15" s="161">
        <f>'Home Game Costs'!J4</f>
        <v>0</v>
      </c>
      <c r="L15" s="161">
        <f>'Home Game Costs'!K4</f>
        <v>0</v>
      </c>
      <c r="M15" s="161">
        <f>'Home Game Costs'!L4</f>
        <v>0</v>
      </c>
      <c r="N15" s="161">
        <f>'Home Game Costs'!M4</f>
        <v>0</v>
      </c>
      <c r="O15" s="162">
        <f>'Home Game Costs'!N4</f>
        <v>0</v>
      </c>
      <c r="P15" s="138"/>
      <c r="Q15" s="138" t="s">
        <v>194</v>
      </c>
      <c r="R15" s="138"/>
      <c r="S15" s="138"/>
      <c r="T15" s="138"/>
      <c r="U15" s="138"/>
      <c r="V15" s="138"/>
      <c r="W15" s="138"/>
      <c r="X15" s="138"/>
    </row>
    <row r="16" spans="1:33" s="18" customFormat="1" outlineLevel="2" x14ac:dyDescent="0.25">
      <c r="A16" s="320" t="s">
        <v>12</v>
      </c>
      <c r="B16" s="158" t="e">
        <f t="shared" si="8"/>
        <v>#DIV/0!</v>
      </c>
      <c r="C16" s="159">
        <f t="shared" si="12"/>
        <v>0</v>
      </c>
      <c r="D16" s="160">
        <f>'Home Game Costs'!C5</f>
        <v>0</v>
      </c>
      <c r="E16" s="161">
        <f>'Home Game Costs'!D5</f>
        <v>0</v>
      </c>
      <c r="F16" s="161">
        <f>'Home Game Costs'!E5</f>
        <v>0</v>
      </c>
      <c r="G16" s="161">
        <f>'Home Game Costs'!F5</f>
        <v>0</v>
      </c>
      <c r="H16" s="161">
        <f>'Home Game Costs'!G5</f>
        <v>0</v>
      </c>
      <c r="I16" s="161">
        <f>'Home Game Costs'!H5</f>
        <v>0</v>
      </c>
      <c r="J16" s="161">
        <f>'Home Game Costs'!I5</f>
        <v>0</v>
      </c>
      <c r="K16" s="161">
        <f>'Home Game Costs'!J5</f>
        <v>0</v>
      </c>
      <c r="L16" s="161">
        <f>'Home Game Costs'!K5</f>
        <v>0</v>
      </c>
      <c r="M16" s="161">
        <f>'Home Game Costs'!L5</f>
        <v>0</v>
      </c>
      <c r="N16" s="161">
        <f>'Home Game Costs'!M5</f>
        <v>0</v>
      </c>
      <c r="O16" s="162">
        <f>'Home Game Costs'!N5</f>
        <v>0</v>
      </c>
      <c r="P16" s="138"/>
      <c r="Q16" s="138" t="s">
        <v>194</v>
      </c>
      <c r="R16" s="138"/>
      <c r="S16" s="138"/>
      <c r="T16" s="138"/>
      <c r="U16" s="138"/>
      <c r="V16" s="138"/>
      <c r="W16" s="138"/>
      <c r="X16" s="138"/>
    </row>
    <row r="17" spans="1:24" s="18" customFormat="1" outlineLevel="2" x14ac:dyDescent="0.25">
      <c r="A17" s="320" t="s">
        <v>13</v>
      </c>
      <c r="B17" s="158" t="e">
        <f t="shared" si="8"/>
        <v>#DIV/0!</v>
      </c>
      <c r="C17" s="159">
        <f t="shared" si="12"/>
        <v>0</v>
      </c>
      <c r="D17" s="160">
        <f>'Home Game Costs'!C6</f>
        <v>0</v>
      </c>
      <c r="E17" s="161">
        <f>'Home Game Costs'!D6</f>
        <v>0</v>
      </c>
      <c r="F17" s="161">
        <f>'Home Game Costs'!E6</f>
        <v>0</v>
      </c>
      <c r="G17" s="161">
        <f>'Home Game Costs'!F6</f>
        <v>0</v>
      </c>
      <c r="H17" s="161">
        <f>'Home Game Costs'!G6</f>
        <v>0</v>
      </c>
      <c r="I17" s="161">
        <f>'Home Game Costs'!H6</f>
        <v>0</v>
      </c>
      <c r="J17" s="161">
        <f>'Home Game Costs'!I6</f>
        <v>0</v>
      </c>
      <c r="K17" s="161">
        <f>'Home Game Costs'!J6</f>
        <v>0</v>
      </c>
      <c r="L17" s="161">
        <f>'Home Game Costs'!K6</f>
        <v>0</v>
      </c>
      <c r="M17" s="161">
        <f>'Home Game Costs'!L6</f>
        <v>0</v>
      </c>
      <c r="N17" s="161">
        <f>'Home Game Costs'!M6</f>
        <v>0</v>
      </c>
      <c r="O17" s="162">
        <f>'Home Game Costs'!N6</f>
        <v>0</v>
      </c>
      <c r="P17" s="138"/>
      <c r="Q17" s="138" t="s">
        <v>194</v>
      </c>
      <c r="R17" s="138"/>
      <c r="S17" s="138"/>
      <c r="T17" s="138"/>
      <c r="U17" s="138"/>
      <c r="V17" s="138"/>
      <c r="W17" s="138"/>
      <c r="X17" s="138"/>
    </row>
    <row r="18" spans="1:24" s="18" customFormat="1" outlineLevel="2" x14ac:dyDescent="0.25">
      <c r="A18" s="320" t="s">
        <v>106</v>
      </c>
      <c r="B18" s="158" t="e">
        <f t="shared" si="8"/>
        <v>#DIV/0!</v>
      </c>
      <c r="C18" s="159">
        <f t="shared" si="12"/>
        <v>0</v>
      </c>
      <c r="D18" s="160">
        <f>'Home Game Costs'!C7</f>
        <v>0</v>
      </c>
      <c r="E18" s="161">
        <f>'Home Game Costs'!D7</f>
        <v>0</v>
      </c>
      <c r="F18" s="161">
        <f>'Home Game Costs'!E7</f>
        <v>0</v>
      </c>
      <c r="G18" s="161">
        <f>'Home Game Costs'!F7</f>
        <v>0</v>
      </c>
      <c r="H18" s="161">
        <f>'Home Game Costs'!G7</f>
        <v>0</v>
      </c>
      <c r="I18" s="161">
        <f>'Home Game Costs'!H7</f>
        <v>0</v>
      </c>
      <c r="J18" s="161">
        <f>'Home Game Costs'!I7</f>
        <v>0</v>
      </c>
      <c r="K18" s="161">
        <f>'Home Game Costs'!J7</f>
        <v>0</v>
      </c>
      <c r="L18" s="161">
        <f>'Home Game Costs'!K7</f>
        <v>0</v>
      </c>
      <c r="M18" s="161">
        <f>'Home Game Costs'!L7</f>
        <v>0</v>
      </c>
      <c r="N18" s="161">
        <f>'Home Game Costs'!M7</f>
        <v>0</v>
      </c>
      <c r="O18" s="162">
        <f>'Home Game Costs'!N7</f>
        <v>0</v>
      </c>
      <c r="P18" s="138"/>
      <c r="Q18" s="138" t="s">
        <v>194</v>
      </c>
      <c r="R18" s="138"/>
      <c r="S18" s="138"/>
      <c r="T18" s="138"/>
      <c r="U18" s="138"/>
      <c r="V18" s="138"/>
      <c r="W18" s="138"/>
      <c r="X18" s="138"/>
    </row>
    <row r="19" spans="1:24" s="18" customFormat="1" outlineLevel="2" x14ac:dyDescent="0.25">
      <c r="A19" s="320" t="s">
        <v>81</v>
      </c>
      <c r="B19" s="158" t="e">
        <f t="shared" si="8"/>
        <v>#DIV/0!</v>
      </c>
      <c r="C19" s="159">
        <f t="shared" si="12"/>
        <v>0</v>
      </c>
      <c r="D19" s="160">
        <f>'Home Game Costs'!C8</f>
        <v>0</v>
      </c>
      <c r="E19" s="161">
        <f>'Home Game Costs'!D8</f>
        <v>0</v>
      </c>
      <c r="F19" s="161">
        <f>'Home Game Costs'!E8</f>
        <v>0</v>
      </c>
      <c r="G19" s="161">
        <f>'Home Game Costs'!F8</f>
        <v>0</v>
      </c>
      <c r="H19" s="161">
        <f>'Home Game Costs'!G8</f>
        <v>0</v>
      </c>
      <c r="I19" s="161">
        <f>'Home Game Costs'!H8</f>
        <v>0</v>
      </c>
      <c r="J19" s="161">
        <f>'Home Game Costs'!I8</f>
        <v>0</v>
      </c>
      <c r="K19" s="161">
        <f>'Home Game Costs'!J8</f>
        <v>0</v>
      </c>
      <c r="L19" s="161">
        <f>'Home Game Costs'!K8</f>
        <v>0</v>
      </c>
      <c r="M19" s="161">
        <f>'Home Game Costs'!L8</f>
        <v>0</v>
      </c>
      <c r="N19" s="161">
        <f>'Home Game Costs'!M8</f>
        <v>0</v>
      </c>
      <c r="O19" s="162">
        <f>'Home Game Costs'!N8</f>
        <v>0</v>
      </c>
      <c r="P19" s="138"/>
      <c r="Q19" s="138" t="s">
        <v>194</v>
      </c>
      <c r="R19" s="138"/>
      <c r="S19" s="138"/>
      <c r="T19" s="138"/>
      <c r="U19" s="138"/>
      <c r="V19" s="138"/>
      <c r="W19" s="138"/>
      <c r="X19" s="138"/>
    </row>
    <row r="20" spans="1:24" s="18" customFormat="1" outlineLevel="1" x14ac:dyDescent="0.25">
      <c r="A20" s="165" t="s">
        <v>14</v>
      </c>
      <c r="B20" s="166" t="e">
        <f t="shared" si="8"/>
        <v>#DIV/0!</v>
      </c>
      <c r="C20" s="167">
        <f t="shared" ref="C20:C25" si="13">SUM(D20:O20)</f>
        <v>0</v>
      </c>
      <c r="D20" s="168">
        <f t="shared" ref="D20:O20" si="14">SUM(D21:D22)</f>
        <v>0</v>
      </c>
      <c r="E20" s="169">
        <f t="shared" si="14"/>
        <v>0</v>
      </c>
      <c r="F20" s="169">
        <f t="shared" si="14"/>
        <v>0</v>
      </c>
      <c r="G20" s="169">
        <f t="shared" si="14"/>
        <v>0</v>
      </c>
      <c r="H20" s="169">
        <f t="shared" si="14"/>
        <v>0</v>
      </c>
      <c r="I20" s="169">
        <f t="shared" si="14"/>
        <v>0</v>
      </c>
      <c r="J20" s="169">
        <f t="shared" si="14"/>
        <v>0</v>
      </c>
      <c r="K20" s="169">
        <f t="shared" si="14"/>
        <v>0</v>
      </c>
      <c r="L20" s="169">
        <f t="shared" si="14"/>
        <v>0</v>
      </c>
      <c r="M20" s="169">
        <f t="shared" si="14"/>
        <v>0</v>
      </c>
      <c r="N20" s="169">
        <f t="shared" si="14"/>
        <v>0</v>
      </c>
      <c r="O20" s="170">
        <f t="shared" si="14"/>
        <v>0</v>
      </c>
      <c r="P20" s="138"/>
      <c r="Q20" s="191"/>
      <c r="R20" s="138"/>
      <c r="S20" s="138"/>
      <c r="T20" s="138"/>
      <c r="U20" s="138"/>
      <c r="V20" s="138"/>
      <c r="W20" s="138"/>
      <c r="X20" s="138"/>
    </row>
    <row r="21" spans="1:24" s="18" customFormat="1" outlineLevel="2" x14ac:dyDescent="0.25">
      <c r="A21" s="320" t="s">
        <v>94</v>
      </c>
      <c r="B21" s="158" t="e">
        <f t="shared" si="8"/>
        <v>#DIV/0!</v>
      </c>
      <c r="C21" s="159">
        <f t="shared" si="13"/>
        <v>0</v>
      </c>
      <c r="D21" s="160">
        <f>'Away Game Costs'!C3</f>
        <v>0</v>
      </c>
      <c r="E21" s="161">
        <f>'Away Game Costs'!D3</f>
        <v>0</v>
      </c>
      <c r="F21" s="161">
        <f>'Away Game Costs'!E3</f>
        <v>0</v>
      </c>
      <c r="G21" s="161">
        <f>'Away Game Costs'!F3</f>
        <v>0</v>
      </c>
      <c r="H21" s="161">
        <f>'Away Game Costs'!G3</f>
        <v>0</v>
      </c>
      <c r="I21" s="161">
        <f>'Away Game Costs'!H3</f>
        <v>0</v>
      </c>
      <c r="J21" s="161">
        <f>'Away Game Costs'!I3</f>
        <v>0</v>
      </c>
      <c r="K21" s="161">
        <f>'Away Game Costs'!J3</f>
        <v>0</v>
      </c>
      <c r="L21" s="161">
        <f>'Away Game Costs'!K3</f>
        <v>0</v>
      </c>
      <c r="M21" s="161">
        <f>'Away Game Costs'!L3</f>
        <v>0</v>
      </c>
      <c r="N21" s="161">
        <f>'Away Game Costs'!M3</f>
        <v>0</v>
      </c>
      <c r="O21" s="162">
        <f>'Away Game Costs'!N3</f>
        <v>0</v>
      </c>
      <c r="P21" s="171"/>
      <c r="Q21" s="138" t="s">
        <v>194</v>
      </c>
      <c r="R21" s="138"/>
      <c r="S21" s="138"/>
      <c r="T21" s="138"/>
      <c r="U21" s="138"/>
      <c r="V21" s="138"/>
      <c r="W21" s="138"/>
      <c r="X21" s="138"/>
    </row>
    <row r="22" spans="1:24" s="18" customFormat="1" outlineLevel="2" x14ac:dyDescent="0.25">
      <c r="A22" s="320" t="s">
        <v>106</v>
      </c>
      <c r="B22" s="158" t="e">
        <f t="shared" si="8"/>
        <v>#DIV/0!</v>
      </c>
      <c r="C22" s="159">
        <f t="shared" si="13"/>
        <v>0</v>
      </c>
      <c r="D22" s="160">
        <f>'Away Game Costs'!C4</f>
        <v>0</v>
      </c>
      <c r="E22" s="161">
        <f>'Away Game Costs'!D4</f>
        <v>0</v>
      </c>
      <c r="F22" s="161">
        <f>'Away Game Costs'!E4</f>
        <v>0</v>
      </c>
      <c r="G22" s="161">
        <f>'Away Game Costs'!F4</f>
        <v>0</v>
      </c>
      <c r="H22" s="161">
        <f>'Away Game Costs'!G4</f>
        <v>0</v>
      </c>
      <c r="I22" s="161">
        <f>'Away Game Costs'!H4</f>
        <v>0</v>
      </c>
      <c r="J22" s="161">
        <f>'Away Game Costs'!I4</f>
        <v>0</v>
      </c>
      <c r="K22" s="161">
        <f>'Away Game Costs'!J4</f>
        <v>0</v>
      </c>
      <c r="L22" s="161">
        <f>'Away Game Costs'!K4</f>
        <v>0</v>
      </c>
      <c r="M22" s="161">
        <f>'Away Game Costs'!L4</f>
        <v>0</v>
      </c>
      <c r="N22" s="161">
        <f>'Away Game Costs'!M4</f>
        <v>0</v>
      </c>
      <c r="O22" s="162">
        <f>'Away Game Costs'!N4</f>
        <v>0</v>
      </c>
      <c r="P22" s="138"/>
      <c r="Q22" s="138" t="s">
        <v>194</v>
      </c>
      <c r="R22" s="138"/>
      <c r="S22" s="138"/>
      <c r="T22" s="138"/>
      <c r="U22" s="138"/>
      <c r="V22" s="138"/>
      <c r="W22" s="138"/>
      <c r="X22" s="138"/>
    </row>
    <row r="23" spans="1:24" s="18" customFormat="1" outlineLevel="2" x14ac:dyDescent="0.25">
      <c r="A23" s="320" t="s">
        <v>81</v>
      </c>
      <c r="B23" s="158" t="e">
        <f t="shared" si="8"/>
        <v>#DIV/0!</v>
      </c>
      <c r="C23" s="159">
        <f t="shared" ref="C23" si="15">SUM(D23:O23)</f>
        <v>0</v>
      </c>
      <c r="D23" s="160">
        <f>'Away Game Costs'!C5</f>
        <v>0</v>
      </c>
      <c r="E23" s="161">
        <f>'Away Game Costs'!D5</f>
        <v>0</v>
      </c>
      <c r="F23" s="161">
        <f>'Away Game Costs'!E5</f>
        <v>0</v>
      </c>
      <c r="G23" s="161">
        <f>'Away Game Costs'!F5</f>
        <v>0</v>
      </c>
      <c r="H23" s="161">
        <f>'Away Game Costs'!G5</f>
        <v>0</v>
      </c>
      <c r="I23" s="161">
        <f>'Away Game Costs'!H5</f>
        <v>0</v>
      </c>
      <c r="J23" s="161">
        <f>'Away Game Costs'!I5</f>
        <v>0</v>
      </c>
      <c r="K23" s="161">
        <f>'Away Game Costs'!J5</f>
        <v>0</v>
      </c>
      <c r="L23" s="161">
        <f>'Away Game Costs'!K5</f>
        <v>0</v>
      </c>
      <c r="M23" s="161">
        <f>'Away Game Costs'!L5</f>
        <v>0</v>
      </c>
      <c r="N23" s="161">
        <f>'Away Game Costs'!M5</f>
        <v>0</v>
      </c>
      <c r="O23" s="162">
        <f>'Away Game Costs'!N5</f>
        <v>0</v>
      </c>
      <c r="P23" s="138"/>
      <c r="Q23" s="138" t="s">
        <v>194</v>
      </c>
      <c r="R23" s="138"/>
      <c r="S23" s="138"/>
      <c r="T23" s="138"/>
      <c r="U23" s="138"/>
      <c r="V23" s="138"/>
      <c r="W23" s="138"/>
      <c r="X23" s="138"/>
    </row>
    <row r="24" spans="1:24" s="18" customFormat="1" outlineLevel="1" x14ac:dyDescent="0.25">
      <c r="A24" s="165" t="s">
        <v>96</v>
      </c>
      <c r="B24" s="166" t="e">
        <f t="shared" si="8"/>
        <v>#DIV/0!</v>
      </c>
      <c r="C24" s="167">
        <f t="shared" si="13"/>
        <v>0</v>
      </c>
      <c r="D24" s="168">
        <f>SUM(D25:D28)</f>
        <v>0</v>
      </c>
      <c r="E24" s="169">
        <f t="shared" ref="E24:O24" si="16">SUM(E25:E28)</f>
        <v>0</v>
      </c>
      <c r="F24" s="169">
        <f t="shared" si="16"/>
        <v>0</v>
      </c>
      <c r="G24" s="169">
        <f t="shared" si="16"/>
        <v>0</v>
      </c>
      <c r="H24" s="169">
        <f t="shared" si="16"/>
        <v>0</v>
      </c>
      <c r="I24" s="169">
        <f t="shared" si="16"/>
        <v>0</v>
      </c>
      <c r="J24" s="169">
        <f t="shared" si="16"/>
        <v>0</v>
      </c>
      <c r="K24" s="169">
        <f t="shared" si="16"/>
        <v>0</v>
      </c>
      <c r="L24" s="169">
        <f t="shared" si="16"/>
        <v>0</v>
      </c>
      <c r="M24" s="169">
        <f t="shared" si="16"/>
        <v>0</v>
      </c>
      <c r="N24" s="169">
        <f t="shared" si="16"/>
        <v>0</v>
      </c>
      <c r="O24" s="170">
        <f t="shared" si="16"/>
        <v>0</v>
      </c>
      <c r="P24" s="138"/>
      <c r="Q24" s="138"/>
      <c r="R24" s="138"/>
      <c r="S24" s="138"/>
      <c r="T24" s="138"/>
      <c r="U24" s="138"/>
      <c r="V24" s="138"/>
      <c r="W24" s="138"/>
      <c r="X24" s="138"/>
    </row>
    <row r="25" spans="1:24" s="18" customFormat="1" outlineLevel="2" x14ac:dyDescent="0.25">
      <c r="A25" s="320" t="s">
        <v>25</v>
      </c>
      <c r="B25" s="158" t="e">
        <f t="shared" si="8"/>
        <v>#DIV/0!</v>
      </c>
      <c r="C25" s="159">
        <f t="shared" si="13"/>
        <v>0</v>
      </c>
      <c r="D25" s="160">
        <v>0</v>
      </c>
      <c r="E25" s="161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38"/>
      <c r="Q25" s="175" t="s">
        <v>107</v>
      </c>
      <c r="R25" s="138" t="s">
        <v>112</v>
      </c>
      <c r="S25" s="138"/>
      <c r="T25" s="138"/>
      <c r="U25" s="138"/>
      <c r="V25" s="138"/>
      <c r="W25" s="138"/>
      <c r="X25" s="138"/>
    </row>
    <row r="26" spans="1:24" s="18" customFormat="1" outlineLevel="2" x14ac:dyDescent="0.25">
      <c r="A26" s="320" t="s">
        <v>27</v>
      </c>
      <c r="B26" s="158" t="e">
        <f t="shared" si="8"/>
        <v>#DIV/0!</v>
      </c>
      <c r="C26" s="159">
        <f t="shared" ref="C26:C27" si="17">SUM(D26:O26)</f>
        <v>0</v>
      </c>
      <c r="D26" s="160">
        <v>0</v>
      </c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2">
        <v>0</v>
      </c>
      <c r="P26" s="138"/>
      <c r="Q26" s="175" t="s">
        <v>107</v>
      </c>
      <c r="R26" s="138" t="s">
        <v>112</v>
      </c>
      <c r="S26" s="138"/>
      <c r="T26" s="138"/>
      <c r="U26" s="138"/>
      <c r="V26" s="138"/>
      <c r="W26" s="138"/>
      <c r="X26" s="138"/>
    </row>
    <row r="27" spans="1:24" s="18" customFormat="1" outlineLevel="2" x14ac:dyDescent="0.25">
      <c r="A27" s="320" t="s">
        <v>26</v>
      </c>
      <c r="B27" s="158" t="e">
        <f t="shared" si="8"/>
        <v>#DIV/0!</v>
      </c>
      <c r="C27" s="159">
        <f t="shared" si="17"/>
        <v>0</v>
      </c>
      <c r="D27" s="160">
        <v>0</v>
      </c>
      <c r="E27" s="161">
        <v>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61">
        <v>0</v>
      </c>
      <c r="N27" s="161">
        <v>0</v>
      </c>
      <c r="O27" s="162">
        <v>0</v>
      </c>
      <c r="P27" s="138"/>
      <c r="Q27" s="175" t="s">
        <v>107</v>
      </c>
      <c r="R27" s="138" t="s">
        <v>112</v>
      </c>
      <c r="S27" s="138"/>
      <c r="T27" s="138"/>
      <c r="U27" s="138"/>
      <c r="V27" s="138"/>
      <c r="W27" s="138"/>
      <c r="X27" s="138"/>
    </row>
    <row r="28" spans="1:24" s="18" customFormat="1" ht="15.75" outlineLevel="2" thickBot="1" x14ac:dyDescent="0.3">
      <c r="A28" s="321" t="s">
        <v>81</v>
      </c>
      <c r="B28" s="176" t="e">
        <f t="shared" si="8"/>
        <v>#DIV/0!</v>
      </c>
      <c r="C28" s="177">
        <f>SUM(D28:O28)</f>
        <v>0</v>
      </c>
      <c r="D28" s="178">
        <v>0</v>
      </c>
      <c r="E28" s="179">
        <v>0</v>
      </c>
      <c r="F28" s="179">
        <v>0</v>
      </c>
      <c r="G28" s="179">
        <v>0</v>
      </c>
      <c r="H28" s="179">
        <v>0</v>
      </c>
      <c r="I28" s="179">
        <v>0</v>
      </c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80">
        <v>0</v>
      </c>
      <c r="P28" s="138"/>
      <c r="Q28" s="175" t="s">
        <v>107</v>
      </c>
      <c r="R28" s="138" t="s">
        <v>112</v>
      </c>
      <c r="S28" s="138"/>
      <c r="T28" s="138"/>
      <c r="U28" s="138"/>
      <c r="V28" s="138"/>
      <c r="W28" s="138"/>
      <c r="X28" s="138"/>
    </row>
    <row r="29" spans="1:24" s="16" customFormat="1" ht="18" thickBot="1" x14ac:dyDescent="0.35">
      <c r="A29" s="145" t="s">
        <v>113</v>
      </c>
      <c r="B29" s="146" t="e">
        <f t="shared" si="8"/>
        <v>#DIV/0!</v>
      </c>
      <c r="C29" s="147">
        <f>SUM(D29:O29)</f>
        <v>0</v>
      </c>
      <c r="D29" s="148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  <c r="J29" s="149">
        <v>0</v>
      </c>
      <c r="K29" s="149">
        <v>0</v>
      </c>
      <c r="L29" s="149">
        <v>0</v>
      </c>
      <c r="M29" s="149">
        <v>0</v>
      </c>
      <c r="N29" s="149">
        <v>0</v>
      </c>
      <c r="O29" s="150">
        <v>0</v>
      </c>
      <c r="P29" s="189"/>
      <c r="Q29" s="192" t="s">
        <v>107</v>
      </c>
      <c r="R29" s="142" t="s">
        <v>112</v>
      </c>
      <c r="S29" s="189"/>
      <c r="T29" s="189"/>
      <c r="U29" s="189"/>
      <c r="V29" s="189"/>
      <c r="W29" s="189"/>
      <c r="X29" s="189"/>
    </row>
    <row r="30" spans="1:24" s="16" customFormat="1" ht="18" thickBot="1" x14ac:dyDescent="0.35">
      <c r="A30" s="145" t="s">
        <v>28</v>
      </c>
      <c r="B30" s="146" t="e">
        <f t="shared" si="8"/>
        <v>#DIV/0!</v>
      </c>
      <c r="C30" s="147">
        <f t="shared" ref="C30:O30" si="18">SUM(C31:C37)</f>
        <v>0</v>
      </c>
      <c r="D30" s="148">
        <f t="shared" si="18"/>
        <v>0</v>
      </c>
      <c r="E30" s="149">
        <f t="shared" si="18"/>
        <v>0</v>
      </c>
      <c r="F30" s="149">
        <f t="shared" si="18"/>
        <v>0</v>
      </c>
      <c r="G30" s="149">
        <f t="shared" si="18"/>
        <v>0</v>
      </c>
      <c r="H30" s="149">
        <f t="shared" si="18"/>
        <v>0</v>
      </c>
      <c r="I30" s="149">
        <f t="shared" si="18"/>
        <v>0</v>
      </c>
      <c r="J30" s="149">
        <f t="shared" si="18"/>
        <v>0</v>
      </c>
      <c r="K30" s="149">
        <f t="shared" si="18"/>
        <v>0</v>
      </c>
      <c r="L30" s="149">
        <f t="shared" si="18"/>
        <v>0</v>
      </c>
      <c r="M30" s="149">
        <f t="shared" si="18"/>
        <v>0</v>
      </c>
      <c r="N30" s="149">
        <f t="shared" si="18"/>
        <v>0</v>
      </c>
      <c r="O30" s="150">
        <f t="shared" si="18"/>
        <v>0</v>
      </c>
      <c r="P30" s="189"/>
      <c r="Q30" s="190"/>
      <c r="R30" s="189"/>
      <c r="S30" s="189"/>
      <c r="T30" s="189"/>
      <c r="U30" s="189"/>
      <c r="V30" s="189"/>
      <c r="W30" s="189"/>
      <c r="X30" s="189"/>
    </row>
    <row r="31" spans="1:24" s="18" customFormat="1" outlineLevel="1" x14ac:dyDescent="0.25">
      <c r="A31" s="320" t="s">
        <v>29</v>
      </c>
      <c r="B31" s="158" t="e">
        <f t="shared" si="8"/>
        <v>#DIV/0!</v>
      </c>
      <c r="C31" s="159">
        <f>SUM(D31:O31)</f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38"/>
      <c r="Q31" s="175" t="s">
        <v>107</v>
      </c>
      <c r="R31" s="138" t="s">
        <v>112</v>
      </c>
      <c r="S31" s="138"/>
      <c r="T31" s="138"/>
      <c r="U31" s="138"/>
      <c r="V31" s="138"/>
      <c r="W31" s="138"/>
      <c r="X31" s="138"/>
    </row>
    <row r="32" spans="1:24" s="18" customFormat="1" outlineLevel="1" x14ac:dyDescent="0.25">
      <c r="A32" s="320" t="s">
        <v>30</v>
      </c>
      <c r="B32" s="158" t="e">
        <f t="shared" si="8"/>
        <v>#DIV/0!</v>
      </c>
      <c r="C32" s="159">
        <f t="shared" ref="C32:C37" si="19">SUM(D32:O32)</f>
        <v>0</v>
      </c>
      <c r="D32" s="161">
        <v>0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38"/>
      <c r="Q32" s="175" t="s">
        <v>107</v>
      </c>
      <c r="R32" s="138" t="s">
        <v>112</v>
      </c>
      <c r="S32" s="138"/>
      <c r="T32" s="138"/>
      <c r="U32" s="138"/>
      <c r="V32" s="138"/>
      <c r="W32" s="138"/>
      <c r="X32" s="138"/>
    </row>
    <row r="33" spans="1:24" s="18" customFormat="1" outlineLevel="1" x14ac:dyDescent="0.25">
      <c r="A33" s="320" t="s">
        <v>7</v>
      </c>
      <c r="B33" s="158" t="e">
        <f t="shared" si="8"/>
        <v>#DIV/0!</v>
      </c>
      <c r="C33" s="159">
        <f t="shared" si="19"/>
        <v>0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38"/>
      <c r="Q33" s="175" t="s">
        <v>107</v>
      </c>
      <c r="R33" s="138" t="s">
        <v>112</v>
      </c>
      <c r="S33" s="138"/>
      <c r="T33" s="138"/>
      <c r="U33" s="138"/>
      <c r="V33" s="138"/>
      <c r="W33" s="138"/>
      <c r="X33" s="138"/>
    </row>
    <row r="34" spans="1:24" s="18" customFormat="1" outlineLevel="1" x14ac:dyDescent="0.25">
      <c r="A34" s="320" t="s">
        <v>31</v>
      </c>
      <c r="B34" s="158" t="e">
        <f t="shared" si="8"/>
        <v>#DIV/0!</v>
      </c>
      <c r="C34" s="159">
        <f t="shared" si="19"/>
        <v>0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38"/>
      <c r="Q34" s="175" t="s">
        <v>107</v>
      </c>
      <c r="R34" s="138" t="s">
        <v>112</v>
      </c>
      <c r="S34" s="138"/>
      <c r="T34" s="138"/>
      <c r="U34" s="138"/>
      <c r="V34" s="138"/>
      <c r="W34" s="138"/>
      <c r="X34" s="138"/>
    </row>
    <row r="35" spans="1:24" s="18" customFormat="1" outlineLevel="1" x14ac:dyDescent="0.25">
      <c r="A35" s="320" t="s">
        <v>119</v>
      </c>
      <c r="B35" s="158" t="e">
        <f t="shared" si="8"/>
        <v>#DIV/0!</v>
      </c>
      <c r="C35" s="159">
        <f t="shared" si="19"/>
        <v>0</v>
      </c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38"/>
      <c r="Q35" s="175" t="s">
        <v>107</v>
      </c>
      <c r="R35" s="138" t="s">
        <v>112</v>
      </c>
      <c r="S35" s="138"/>
      <c r="T35" s="138"/>
      <c r="U35" s="138"/>
      <c r="V35" s="138"/>
      <c r="W35" s="138"/>
      <c r="X35" s="138"/>
    </row>
    <row r="36" spans="1:24" s="18" customFormat="1" outlineLevel="1" x14ac:dyDescent="0.25">
      <c r="A36" s="320" t="s">
        <v>33</v>
      </c>
      <c r="B36" s="158" t="e">
        <f t="shared" si="8"/>
        <v>#DIV/0!</v>
      </c>
      <c r="C36" s="159">
        <f t="shared" si="19"/>
        <v>0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38"/>
      <c r="Q36" s="175" t="s">
        <v>107</v>
      </c>
      <c r="R36" s="138" t="s">
        <v>112</v>
      </c>
      <c r="S36" s="138"/>
      <c r="T36" s="138"/>
      <c r="U36" s="138"/>
      <c r="V36" s="138"/>
      <c r="W36" s="138"/>
      <c r="X36" s="138"/>
    </row>
    <row r="37" spans="1:24" s="18" customFormat="1" ht="15.75" outlineLevel="1" thickBot="1" x14ac:dyDescent="0.3">
      <c r="A37" s="321" t="s">
        <v>32</v>
      </c>
      <c r="B37" s="176" t="e">
        <f t="shared" si="8"/>
        <v>#DIV/0!</v>
      </c>
      <c r="C37" s="177">
        <f t="shared" si="19"/>
        <v>0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38"/>
      <c r="Q37" s="175" t="s">
        <v>107</v>
      </c>
      <c r="R37" s="138" t="s">
        <v>112</v>
      </c>
      <c r="S37" s="138"/>
      <c r="T37" s="138"/>
      <c r="U37" s="138"/>
      <c r="V37" s="138"/>
      <c r="W37" s="138"/>
      <c r="X37" s="138"/>
    </row>
    <row r="38" spans="1:24" ht="18" thickBot="1" x14ac:dyDescent="0.35">
      <c r="A38" s="145" t="s">
        <v>190</v>
      </c>
      <c r="B38" s="146" t="e">
        <f t="shared" si="2"/>
        <v>#DIV/0!</v>
      </c>
      <c r="C38" s="147">
        <f t="shared" ref="C38:O38" si="20">C39+C42</f>
        <v>0</v>
      </c>
      <c r="D38" s="148">
        <f t="shared" si="20"/>
        <v>0</v>
      </c>
      <c r="E38" s="149">
        <f t="shared" si="20"/>
        <v>0</v>
      </c>
      <c r="F38" s="149">
        <f t="shared" si="20"/>
        <v>0</v>
      </c>
      <c r="G38" s="149">
        <f t="shared" si="20"/>
        <v>0</v>
      </c>
      <c r="H38" s="149">
        <f t="shared" si="20"/>
        <v>0</v>
      </c>
      <c r="I38" s="149">
        <f t="shared" si="20"/>
        <v>0</v>
      </c>
      <c r="J38" s="149">
        <f t="shared" si="20"/>
        <v>0</v>
      </c>
      <c r="K38" s="149">
        <f t="shared" si="20"/>
        <v>0</v>
      </c>
      <c r="L38" s="149">
        <f t="shared" si="20"/>
        <v>0</v>
      </c>
      <c r="M38" s="149">
        <f t="shared" si="20"/>
        <v>0</v>
      </c>
      <c r="N38" s="149">
        <f t="shared" si="20"/>
        <v>0</v>
      </c>
      <c r="O38" s="150">
        <f t="shared" si="20"/>
        <v>0</v>
      </c>
      <c r="P38" s="138"/>
      <c r="Q38" s="187"/>
      <c r="R38" s="142"/>
      <c r="S38" s="142"/>
      <c r="T38" s="142"/>
      <c r="U38" s="142"/>
      <c r="V38" s="142"/>
      <c r="W38" s="142"/>
      <c r="X38" s="142"/>
    </row>
    <row r="39" spans="1:24" s="18" customFormat="1" outlineLevel="1" x14ac:dyDescent="0.25">
      <c r="A39" s="165" t="s">
        <v>34</v>
      </c>
      <c r="B39" s="166" t="e">
        <f t="shared" si="2"/>
        <v>#DIV/0!</v>
      </c>
      <c r="C39" s="167">
        <f t="shared" ref="C39:O39" si="21">SUM(C40:C41)</f>
        <v>0</v>
      </c>
      <c r="D39" s="193">
        <f t="shared" si="21"/>
        <v>0</v>
      </c>
      <c r="E39" s="194">
        <f t="shared" si="21"/>
        <v>0</v>
      </c>
      <c r="F39" s="194">
        <f t="shared" si="21"/>
        <v>0</v>
      </c>
      <c r="G39" s="194">
        <f t="shared" si="21"/>
        <v>0</v>
      </c>
      <c r="H39" s="194">
        <f t="shared" si="21"/>
        <v>0</v>
      </c>
      <c r="I39" s="194">
        <f t="shared" si="21"/>
        <v>0</v>
      </c>
      <c r="J39" s="194">
        <f t="shared" si="21"/>
        <v>0</v>
      </c>
      <c r="K39" s="194">
        <f t="shared" si="21"/>
        <v>0</v>
      </c>
      <c r="L39" s="194">
        <f t="shared" si="21"/>
        <v>0</v>
      </c>
      <c r="M39" s="194">
        <f t="shared" si="21"/>
        <v>0</v>
      </c>
      <c r="N39" s="194">
        <f t="shared" si="21"/>
        <v>0</v>
      </c>
      <c r="O39" s="195">
        <f t="shared" si="21"/>
        <v>0</v>
      </c>
      <c r="P39" s="138"/>
      <c r="Q39" s="191"/>
      <c r="R39" s="138"/>
      <c r="S39" s="138"/>
      <c r="T39" s="138"/>
      <c r="U39" s="138"/>
      <c r="V39" s="138"/>
      <c r="W39" s="138"/>
      <c r="X39" s="138"/>
    </row>
    <row r="40" spans="1:24" s="18" customFormat="1" outlineLevel="2" x14ac:dyDescent="0.25">
      <c r="A40" s="320" t="s">
        <v>35</v>
      </c>
      <c r="B40" s="158" t="e">
        <f t="shared" si="2"/>
        <v>#DIV/0!</v>
      </c>
      <c r="C40" s="196">
        <f>SUM(D40:O40)</f>
        <v>0</v>
      </c>
      <c r="D40" s="197">
        <f>$Q$40</f>
        <v>0</v>
      </c>
      <c r="E40" s="198">
        <f t="shared" ref="E40:O40" si="22">$Q$40</f>
        <v>0</v>
      </c>
      <c r="F40" s="198">
        <f t="shared" si="22"/>
        <v>0</v>
      </c>
      <c r="G40" s="198">
        <f t="shared" si="22"/>
        <v>0</v>
      </c>
      <c r="H40" s="198">
        <f t="shared" si="22"/>
        <v>0</v>
      </c>
      <c r="I40" s="198">
        <f t="shared" si="22"/>
        <v>0</v>
      </c>
      <c r="J40" s="198">
        <f t="shared" si="22"/>
        <v>0</v>
      </c>
      <c r="K40" s="198">
        <f t="shared" si="22"/>
        <v>0</v>
      </c>
      <c r="L40" s="198">
        <f t="shared" si="22"/>
        <v>0</v>
      </c>
      <c r="M40" s="198">
        <f t="shared" si="22"/>
        <v>0</v>
      </c>
      <c r="N40" s="198">
        <f t="shared" si="22"/>
        <v>0</v>
      </c>
      <c r="O40" s="199">
        <f t="shared" si="22"/>
        <v>0</v>
      </c>
      <c r="P40" s="138"/>
      <c r="Q40" s="188">
        <v>0</v>
      </c>
      <c r="R40" s="138" t="s">
        <v>64</v>
      </c>
      <c r="S40" s="138"/>
      <c r="T40" s="138"/>
      <c r="U40" s="138"/>
      <c r="V40" s="138"/>
      <c r="W40" s="138"/>
      <c r="X40" s="138"/>
    </row>
    <row r="41" spans="1:24" s="18" customFormat="1" outlineLevel="2" x14ac:dyDescent="0.25">
      <c r="A41" s="320" t="s">
        <v>36</v>
      </c>
      <c r="B41" s="158" t="e">
        <f t="shared" si="2"/>
        <v>#DIV/0!</v>
      </c>
      <c r="C41" s="196">
        <f>SUM(D41:O41)</f>
        <v>0</v>
      </c>
      <c r="D41" s="197">
        <f>$Q$41</f>
        <v>0</v>
      </c>
      <c r="E41" s="198">
        <f t="shared" ref="E41:O41" si="23">$Q$41</f>
        <v>0</v>
      </c>
      <c r="F41" s="198">
        <f t="shared" si="23"/>
        <v>0</v>
      </c>
      <c r="G41" s="198">
        <f t="shared" si="23"/>
        <v>0</v>
      </c>
      <c r="H41" s="198">
        <f t="shared" si="23"/>
        <v>0</v>
      </c>
      <c r="I41" s="198">
        <f t="shared" si="23"/>
        <v>0</v>
      </c>
      <c r="J41" s="198">
        <f t="shared" si="23"/>
        <v>0</v>
      </c>
      <c r="K41" s="198">
        <f t="shared" si="23"/>
        <v>0</v>
      </c>
      <c r="L41" s="198">
        <f t="shared" si="23"/>
        <v>0</v>
      </c>
      <c r="M41" s="198">
        <f t="shared" si="23"/>
        <v>0</v>
      </c>
      <c r="N41" s="198">
        <f t="shared" si="23"/>
        <v>0</v>
      </c>
      <c r="O41" s="199">
        <f t="shared" si="23"/>
        <v>0</v>
      </c>
      <c r="P41" s="138"/>
      <c r="Q41" s="188">
        <v>0</v>
      </c>
      <c r="R41" s="138" t="s">
        <v>65</v>
      </c>
      <c r="S41" s="138"/>
      <c r="T41" s="138"/>
      <c r="U41" s="138"/>
      <c r="V41" s="138"/>
      <c r="W41" s="138"/>
      <c r="X41" s="138"/>
    </row>
    <row r="42" spans="1:24" s="18" customFormat="1" outlineLevel="1" x14ac:dyDescent="0.25">
      <c r="A42" s="165" t="s">
        <v>37</v>
      </c>
      <c r="B42" s="166" t="e">
        <f t="shared" si="2"/>
        <v>#DIV/0!</v>
      </c>
      <c r="C42" s="167">
        <f>SUM(D42:O42)</f>
        <v>0</v>
      </c>
      <c r="D42" s="193">
        <f t="shared" ref="D42:O42" si="24">SUM(D43:D46)</f>
        <v>0</v>
      </c>
      <c r="E42" s="194">
        <f t="shared" si="24"/>
        <v>0</v>
      </c>
      <c r="F42" s="194">
        <f t="shared" si="24"/>
        <v>0</v>
      </c>
      <c r="G42" s="194">
        <f t="shared" si="24"/>
        <v>0</v>
      </c>
      <c r="H42" s="194">
        <f t="shared" si="24"/>
        <v>0</v>
      </c>
      <c r="I42" s="194">
        <f t="shared" si="24"/>
        <v>0</v>
      </c>
      <c r="J42" s="194">
        <f t="shared" si="24"/>
        <v>0</v>
      </c>
      <c r="K42" s="194">
        <f t="shared" si="24"/>
        <v>0</v>
      </c>
      <c r="L42" s="194">
        <f t="shared" si="24"/>
        <v>0</v>
      </c>
      <c r="M42" s="194">
        <f t="shared" si="24"/>
        <v>0</v>
      </c>
      <c r="N42" s="194">
        <f t="shared" si="24"/>
        <v>0</v>
      </c>
      <c r="O42" s="195">
        <f t="shared" si="24"/>
        <v>0</v>
      </c>
      <c r="P42" s="138"/>
      <c r="Q42" s="191"/>
      <c r="R42" s="138"/>
      <c r="S42" s="138"/>
      <c r="T42" s="138"/>
      <c r="U42" s="138"/>
      <c r="V42" s="138"/>
      <c r="W42" s="138"/>
      <c r="X42" s="138"/>
    </row>
    <row r="43" spans="1:24" s="18" customFormat="1" outlineLevel="2" x14ac:dyDescent="0.25">
      <c r="A43" s="320" t="s">
        <v>39</v>
      </c>
      <c r="B43" s="158" t="e">
        <f t="shared" si="2"/>
        <v>#DIV/0!</v>
      </c>
      <c r="C43" s="196">
        <f>SUM(D43:O43)</f>
        <v>0</v>
      </c>
      <c r="D43" s="160">
        <v>0</v>
      </c>
      <c r="E43" s="161">
        <f t="shared" ref="E43:M43" si="25">$Q$43</f>
        <v>0</v>
      </c>
      <c r="F43" s="161">
        <f t="shared" si="25"/>
        <v>0</v>
      </c>
      <c r="G43" s="161">
        <f t="shared" si="25"/>
        <v>0</v>
      </c>
      <c r="H43" s="161">
        <f t="shared" si="25"/>
        <v>0</v>
      </c>
      <c r="I43" s="161">
        <f t="shared" si="25"/>
        <v>0</v>
      </c>
      <c r="J43" s="161">
        <f t="shared" si="25"/>
        <v>0</v>
      </c>
      <c r="K43" s="161">
        <f t="shared" si="25"/>
        <v>0</v>
      </c>
      <c r="L43" s="161">
        <f t="shared" si="25"/>
        <v>0</v>
      </c>
      <c r="M43" s="161">
        <f t="shared" si="25"/>
        <v>0</v>
      </c>
      <c r="N43" s="161">
        <f>$Q$43/2</f>
        <v>0</v>
      </c>
      <c r="O43" s="162">
        <f>$Q$43/2</f>
        <v>0</v>
      </c>
      <c r="P43" s="138"/>
      <c r="Q43" s="188">
        <v>0</v>
      </c>
      <c r="R43" s="138" t="s">
        <v>145</v>
      </c>
      <c r="S43" s="138"/>
      <c r="T43" s="138"/>
      <c r="U43" s="138"/>
      <c r="V43" s="138"/>
      <c r="W43" s="138"/>
      <c r="X43" s="138"/>
    </row>
    <row r="44" spans="1:24" s="18" customFormat="1" outlineLevel="2" x14ac:dyDescent="0.25">
      <c r="A44" s="320" t="s">
        <v>38</v>
      </c>
      <c r="B44" s="158" t="e">
        <f t="shared" si="2"/>
        <v>#DIV/0!</v>
      </c>
      <c r="C44" s="196">
        <f t="shared" ref="C44:C46" si="26">SUM(D44:O44)</f>
        <v>0</v>
      </c>
      <c r="D44" s="160">
        <v>0</v>
      </c>
      <c r="E44" s="161">
        <f t="shared" ref="E44:M44" si="27">$Q$44</f>
        <v>0</v>
      </c>
      <c r="F44" s="161">
        <f t="shared" si="27"/>
        <v>0</v>
      </c>
      <c r="G44" s="161">
        <f t="shared" si="27"/>
        <v>0</v>
      </c>
      <c r="H44" s="161">
        <f t="shared" si="27"/>
        <v>0</v>
      </c>
      <c r="I44" s="161">
        <f t="shared" si="27"/>
        <v>0</v>
      </c>
      <c r="J44" s="161">
        <f t="shared" si="27"/>
        <v>0</v>
      </c>
      <c r="K44" s="161">
        <f t="shared" si="27"/>
        <v>0</v>
      </c>
      <c r="L44" s="161">
        <f t="shared" si="27"/>
        <v>0</v>
      </c>
      <c r="M44" s="161">
        <f t="shared" si="27"/>
        <v>0</v>
      </c>
      <c r="N44" s="161">
        <f>$Q$44/2</f>
        <v>0</v>
      </c>
      <c r="O44" s="162">
        <f>$Q$44/2</f>
        <v>0</v>
      </c>
      <c r="P44" s="138"/>
      <c r="Q44" s="188">
        <v>0</v>
      </c>
      <c r="R44" s="138" t="s">
        <v>145</v>
      </c>
      <c r="S44" s="138"/>
      <c r="T44" s="138"/>
      <c r="U44" s="138"/>
      <c r="V44" s="138"/>
      <c r="W44" s="138"/>
      <c r="X44" s="138"/>
    </row>
    <row r="45" spans="1:24" s="18" customFormat="1" outlineLevel="2" x14ac:dyDescent="0.25">
      <c r="A45" s="320" t="s">
        <v>143</v>
      </c>
      <c r="B45" s="158" t="e">
        <f t="shared" si="2"/>
        <v>#DIV/0!</v>
      </c>
      <c r="C45" s="196">
        <f t="shared" si="26"/>
        <v>0</v>
      </c>
      <c r="D45" s="160">
        <v>0</v>
      </c>
      <c r="E45" s="161">
        <f>$Q$45</f>
        <v>0</v>
      </c>
      <c r="F45" s="161">
        <f t="shared" ref="F45:M45" si="28">$Q$45</f>
        <v>0</v>
      </c>
      <c r="G45" s="161">
        <f t="shared" si="28"/>
        <v>0</v>
      </c>
      <c r="H45" s="161">
        <f t="shared" si="28"/>
        <v>0</v>
      </c>
      <c r="I45" s="161">
        <f t="shared" si="28"/>
        <v>0</v>
      </c>
      <c r="J45" s="161">
        <f t="shared" si="28"/>
        <v>0</v>
      </c>
      <c r="K45" s="161">
        <f t="shared" si="28"/>
        <v>0</v>
      </c>
      <c r="L45" s="161">
        <f t="shared" si="28"/>
        <v>0</v>
      </c>
      <c r="M45" s="161">
        <f t="shared" si="28"/>
        <v>0</v>
      </c>
      <c r="N45" s="161">
        <f t="shared" ref="N45" si="29">$Q$43/2</f>
        <v>0</v>
      </c>
      <c r="O45" s="162">
        <f>$Q$45/2</f>
        <v>0</v>
      </c>
      <c r="P45" s="138"/>
      <c r="Q45" s="188">
        <v>0</v>
      </c>
      <c r="R45" s="138" t="s">
        <v>145</v>
      </c>
      <c r="S45" s="138"/>
      <c r="T45" s="138"/>
      <c r="U45" s="138"/>
      <c r="V45" s="138"/>
      <c r="W45" s="138"/>
      <c r="X45" s="138"/>
    </row>
    <row r="46" spans="1:24" s="18" customFormat="1" ht="15.75" outlineLevel="2" thickBot="1" x14ac:dyDescent="0.3">
      <c r="A46" s="320" t="s">
        <v>144</v>
      </c>
      <c r="B46" s="158" t="e">
        <f t="shared" si="2"/>
        <v>#DIV/0!</v>
      </c>
      <c r="C46" s="196">
        <f t="shared" si="26"/>
        <v>0</v>
      </c>
      <c r="D46" s="160">
        <v>0</v>
      </c>
      <c r="E46" s="161">
        <f>$Q$46</f>
        <v>0</v>
      </c>
      <c r="F46" s="161">
        <f t="shared" ref="F46:M46" si="30">$Q$46</f>
        <v>0</v>
      </c>
      <c r="G46" s="161">
        <f t="shared" si="30"/>
        <v>0</v>
      </c>
      <c r="H46" s="161">
        <f t="shared" si="30"/>
        <v>0</v>
      </c>
      <c r="I46" s="161">
        <f t="shared" si="30"/>
        <v>0</v>
      </c>
      <c r="J46" s="161">
        <f t="shared" si="30"/>
        <v>0</v>
      </c>
      <c r="K46" s="161">
        <f t="shared" si="30"/>
        <v>0</v>
      </c>
      <c r="L46" s="161">
        <f t="shared" si="30"/>
        <v>0</v>
      </c>
      <c r="M46" s="161">
        <f t="shared" si="30"/>
        <v>0</v>
      </c>
      <c r="N46" s="161">
        <f>$Q$46/2</f>
        <v>0</v>
      </c>
      <c r="O46" s="162">
        <f>$Q$46/2</f>
        <v>0</v>
      </c>
      <c r="P46" s="138"/>
      <c r="Q46" s="188">
        <v>0</v>
      </c>
      <c r="R46" s="138" t="s">
        <v>145</v>
      </c>
      <c r="S46" s="138"/>
      <c r="T46" s="138"/>
      <c r="U46" s="138"/>
      <c r="V46" s="138"/>
      <c r="W46" s="138"/>
      <c r="X46" s="138"/>
    </row>
    <row r="47" spans="1:24" customFormat="1" ht="18" thickBot="1" x14ac:dyDescent="0.35">
      <c r="A47" s="145" t="s">
        <v>81</v>
      </c>
      <c r="B47" s="146" t="e">
        <f t="shared" si="2"/>
        <v>#DIV/0!</v>
      </c>
      <c r="C47" s="147">
        <f t="shared" ref="C47:C52" si="31">SUM(D47:O47)</f>
        <v>0</v>
      </c>
      <c r="D47" s="148">
        <f t="shared" ref="D47:O47" si="32">SUM(D48:D49)</f>
        <v>0</v>
      </c>
      <c r="E47" s="149">
        <f t="shared" si="32"/>
        <v>0</v>
      </c>
      <c r="F47" s="149">
        <f t="shared" si="32"/>
        <v>0</v>
      </c>
      <c r="G47" s="149">
        <f t="shared" si="32"/>
        <v>0</v>
      </c>
      <c r="H47" s="149">
        <f t="shared" si="32"/>
        <v>0</v>
      </c>
      <c r="I47" s="149">
        <f t="shared" si="32"/>
        <v>0</v>
      </c>
      <c r="J47" s="149">
        <f t="shared" si="32"/>
        <v>0</v>
      </c>
      <c r="K47" s="149">
        <f t="shared" si="32"/>
        <v>0</v>
      </c>
      <c r="L47" s="149">
        <f t="shared" si="32"/>
        <v>0</v>
      </c>
      <c r="M47" s="149">
        <f t="shared" si="32"/>
        <v>0</v>
      </c>
      <c r="N47" s="149">
        <f t="shared" si="32"/>
        <v>0</v>
      </c>
      <c r="O47" s="150">
        <f t="shared" si="32"/>
        <v>0</v>
      </c>
      <c r="P47" s="138"/>
      <c r="Q47" s="187"/>
      <c r="R47" s="142"/>
      <c r="S47" s="138"/>
      <c r="T47" s="138"/>
      <c r="U47" s="138"/>
      <c r="V47" s="138"/>
      <c r="W47" s="138"/>
      <c r="X47" s="138"/>
    </row>
    <row r="48" spans="1:24" s="18" customFormat="1" outlineLevel="1" x14ac:dyDescent="0.25">
      <c r="A48" s="322" t="s">
        <v>41</v>
      </c>
      <c r="B48" s="201" t="e">
        <f t="shared" si="2"/>
        <v>#DIV/0!</v>
      </c>
      <c r="C48" s="202">
        <f t="shared" si="31"/>
        <v>0</v>
      </c>
      <c r="D48" s="160">
        <f t="shared" ref="D48:O49" si="33">$Q$9</f>
        <v>0</v>
      </c>
      <c r="E48" s="160">
        <f t="shared" si="33"/>
        <v>0</v>
      </c>
      <c r="F48" s="160">
        <f t="shared" si="33"/>
        <v>0</v>
      </c>
      <c r="G48" s="160">
        <f t="shared" si="33"/>
        <v>0</v>
      </c>
      <c r="H48" s="160">
        <f t="shared" si="33"/>
        <v>0</v>
      </c>
      <c r="I48" s="160">
        <f t="shared" si="33"/>
        <v>0</v>
      </c>
      <c r="J48" s="160">
        <f t="shared" si="33"/>
        <v>0</v>
      </c>
      <c r="K48" s="160">
        <f t="shared" si="33"/>
        <v>0</v>
      </c>
      <c r="L48" s="160">
        <f t="shared" si="33"/>
        <v>0</v>
      </c>
      <c r="M48" s="160">
        <f t="shared" si="33"/>
        <v>0</v>
      </c>
      <c r="N48" s="160">
        <f t="shared" si="33"/>
        <v>0</v>
      </c>
      <c r="O48" s="160">
        <f t="shared" si="33"/>
        <v>0</v>
      </c>
      <c r="P48" s="138"/>
      <c r="Q48" s="175" t="s">
        <v>107</v>
      </c>
      <c r="R48" s="138" t="s">
        <v>112</v>
      </c>
      <c r="S48" s="138"/>
      <c r="T48" s="138"/>
      <c r="U48" s="138"/>
      <c r="V48" s="138"/>
      <c r="W48" s="138"/>
      <c r="X48" s="138"/>
    </row>
    <row r="49" spans="1:24" s="18" customFormat="1" ht="15.75" outlineLevel="1" thickBot="1" x14ac:dyDescent="0.3">
      <c r="A49" s="321" t="s">
        <v>40</v>
      </c>
      <c r="B49" s="176" t="e">
        <f t="shared" si="2"/>
        <v>#DIV/0!</v>
      </c>
      <c r="C49" s="177">
        <f t="shared" si="31"/>
        <v>0</v>
      </c>
      <c r="D49" s="160">
        <f t="shared" si="33"/>
        <v>0</v>
      </c>
      <c r="E49" s="160">
        <f t="shared" si="33"/>
        <v>0</v>
      </c>
      <c r="F49" s="160">
        <f t="shared" si="33"/>
        <v>0</v>
      </c>
      <c r="G49" s="160">
        <f t="shared" si="33"/>
        <v>0</v>
      </c>
      <c r="H49" s="160">
        <f t="shared" si="33"/>
        <v>0</v>
      </c>
      <c r="I49" s="160">
        <f t="shared" si="33"/>
        <v>0</v>
      </c>
      <c r="J49" s="160">
        <f t="shared" si="33"/>
        <v>0</v>
      </c>
      <c r="K49" s="160">
        <f t="shared" si="33"/>
        <v>0</v>
      </c>
      <c r="L49" s="160">
        <f t="shared" si="33"/>
        <v>0</v>
      </c>
      <c r="M49" s="160">
        <f t="shared" si="33"/>
        <v>0</v>
      </c>
      <c r="N49" s="160">
        <f t="shared" si="33"/>
        <v>0</v>
      </c>
      <c r="O49" s="160">
        <f t="shared" si="33"/>
        <v>0</v>
      </c>
      <c r="P49" s="138"/>
      <c r="Q49" s="175" t="s">
        <v>107</v>
      </c>
      <c r="R49" s="138" t="s">
        <v>112</v>
      </c>
      <c r="S49" s="138"/>
      <c r="T49" s="138"/>
      <c r="U49" s="138"/>
      <c r="V49" s="138"/>
      <c r="W49" s="138"/>
      <c r="X49" s="138"/>
    </row>
    <row r="50" spans="1:24" ht="18" thickBot="1" x14ac:dyDescent="0.35">
      <c r="A50" s="145" t="s">
        <v>173</v>
      </c>
      <c r="B50" s="146" t="e">
        <f t="shared" ref="B50:B52" si="34">C50/$C$2</f>
        <v>#DIV/0!</v>
      </c>
      <c r="C50" s="147">
        <f t="shared" si="31"/>
        <v>0</v>
      </c>
      <c r="D50" s="148">
        <f t="shared" ref="D50:O50" si="35">SUM(D51:D52)</f>
        <v>0</v>
      </c>
      <c r="E50" s="149">
        <f t="shared" si="35"/>
        <v>0</v>
      </c>
      <c r="F50" s="149">
        <f t="shared" si="35"/>
        <v>0</v>
      </c>
      <c r="G50" s="149">
        <f t="shared" si="35"/>
        <v>0</v>
      </c>
      <c r="H50" s="149">
        <f t="shared" si="35"/>
        <v>0</v>
      </c>
      <c r="I50" s="149">
        <f t="shared" si="35"/>
        <v>0</v>
      </c>
      <c r="J50" s="149">
        <f t="shared" si="35"/>
        <v>0</v>
      </c>
      <c r="K50" s="149">
        <f t="shared" si="35"/>
        <v>0</v>
      </c>
      <c r="L50" s="149">
        <f t="shared" si="35"/>
        <v>0</v>
      </c>
      <c r="M50" s="149">
        <f t="shared" si="35"/>
        <v>0</v>
      </c>
      <c r="N50" s="149">
        <f t="shared" si="35"/>
        <v>0</v>
      </c>
      <c r="O50" s="150">
        <f t="shared" si="35"/>
        <v>0</v>
      </c>
      <c r="P50" s="138"/>
      <c r="Q50" s="187"/>
      <c r="R50" s="142"/>
      <c r="S50" s="142"/>
      <c r="T50" s="142"/>
      <c r="U50" s="142"/>
      <c r="V50" s="142"/>
      <c r="W50" s="142"/>
      <c r="X50" s="142"/>
    </row>
    <row r="51" spans="1:24" outlineLevel="1" x14ac:dyDescent="0.25">
      <c r="A51" s="322" t="s">
        <v>175</v>
      </c>
      <c r="B51" s="201" t="e">
        <f t="shared" si="34"/>
        <v>#DIV/0!</v>
      </c>
      <c r="C51" s="202">
        <f t="shared" si="31"/>
        <v>0</v>
      </c>
      <c r="D51" s="160">
        <f t="shared" ref="D51:O52" si="36">$Q$9</f>
        <v>0</v>
      </c>
      <c r="E51" s="160">
        <f t="shared" si="36"/>
        <v>0</v>
      </c>
      <c r="F51" s="160">
        <f t="shared" si="36"/>
        <v>0</v>
      </c>
      <c r="G51" s="160">
        <f t="shared" si="36"/>
        <v>0</v>
      </c>
      <c r="H51" s="160">
        <f t="shared" si="36"/>
        <v>0</v>
      </c>
      <c r="I51" s="160">
        <f t="shared" si="36"/>
        <v>0</v>
      </c>
      <c r="J51" s="160">
        <f t="shared" si="36"/>
        <v>0</v>
      </c>
      <c r="K51" s="160">
        <f t="shared" si="36"/>
        <v>0</v>
      </c>
      <c r="L51" s="160">
        <f t="shared" si="36"/>
        <v>0</v>
      </c>
      <c r="M51" s="160">
        <f t="shared" si="36"/>
        <v>0</v>
      </c>
      <c r="N51" s="160">
        <f t="shared" si="36"/>
        <v>0</v>
      </c>
      <c r="O51" s="160">
        <f t="shared" si="36"/>
        <v>0</v>
      </c>
      <c r="P51" s="138"/>
      <c r="Q51" s="175" t="s">
        <v>107</v>
      </c>
      <c r="R51" s="138" t="s">
        <v>112</v>
      </c>
      <c r="S51" s="142"/>
      <c r="T51" s="142"/>
      <c r="U51" s="142"/>
      <c r="V51" s="142"/>
      <c r="W51" s="142"/>
      <c r="X51" s="142"/>
    </row>
    <row r="52" spans="1:24" ht="15.75" outlineLevel="1" thickBot="1" x14ac:dyDescent="0.3">
      <c r="A52" s="321" t="s">
        <v>174</v>
      </c>
      <c r="B52" s="176" t="e">
        <f t="shared" si="34"/>
        <v>#DIV/0!</v>
      </c>
      <c r="C52" s="177">
        <f t="shared" si="31"/>
        <v>0</v>
      </c>
      <c r="D52" s="160">
        <f t="shared" si="36"/>
        <v>0</v>
      </c>
      <c r="E52" s="160">
        <f t="shared" si="36"/>
        <v>0</v>
      </c>
      <c r="F52" s="160">
        <f t="shared" si="36"/>
        <v>0</v>
      </c>
      <c r="G52" s="160">
        <f t="shared" si="36"/>
        <v>0</v>
      </c>
      <c r="H52" s="160">
        <f t="shared" si="36"/>
        <v>0</v>
      </c>
      <c r="I52" s="160">
        <f t="shared" si="36"/>
        <v>0</v>
      </c>
      <c r="J52" s="160">
        <f t="shared" si="36"/>
        <v>0</v>
      </c>
      <c r="K52" s="160">
        <f t="shared" si="36"/>
        <v>0</v>
      </c>
      <c r="L52" s="160">
        <f t="shared" si="36"/>
        <v>0</v>
      </c>
      <c r="M52" s="160">
        <f t="shared" si="36"/>
        <v>0</v>
      </c>
      <c r="N52" s="160">
        <f t="shared" si="36"/>
        <v>0</v>
      </c>
      <c r="O52" s="160">
        <f t="shared" si="36"/>
        <v>0</v>
      </c>
      <c r="P52" s="138"/>
      <c r="Q52" s="175" t="s">
        <v>107</v>
      </c>
      <c r="R52" s="138" t="s">
        <v>112</v>
      </c>
      <c r="S52" s="142"/>
      <c r="T52" s="142"/>
      <c r="U52" s="142"/>
      <c r="V52" s="142"/>
      <c r="W52" s="142"/>
      <c r="X52" s="142"/>
    </row>
    <row r="55" spans="1:24" x14ac:dyDescent="0.25">
      <c r="S55" s="18"/>
    </row>
  </sheetData>
  <pageMargins left="0.25" right="0.25" top="0.75" bottom="0.75" header="0.3" footer="0.3"/>
  <pageSetup paperSize="9" scale="48" orientation="landscape" r:id="rId1"/>
  <headerFooter>
    <oddHeader>&amp;L&amp;"Roboto,Regular"&amp;16SEASONAL BUDGET - EXAMPLE&amp;C&amp;"Roboto,Regular"&amp;16&amp;A&amp;R&amp;G</oddHeader>
    <oddFooter>&amp;L
&amp;"Roboto,Regular"This guide is an ‘Open Educational Resource’ (OER) issued 
under Attribution-NonCommercial-ShareAlike 4.0 International license. &amp;R&amp;"Roboto,Regular"Guide and other learning materials available at
&amp;"Roboto,Bold"www.hp4p.eu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F7FC"/>
  </sheetPr>
  <dimension ref="A1:AE78"/>
  <sheetViews>
    <sheetView zoomScale="75" zoomScaleNormal="75" workbookViewId="0">
      <selection activeCell="H35" sqref="H35"/>
    </sheetView>
  </sheetViews>
  <sheetFormatPr defaultRowHeight="16.5" thickTop="1" thickBottom="1" x14ac:dyDescent="0.3"/>
  <cols>
    <col min="1" max="1" width="53.5703125" bestFit="1" customWidth="1"/>
    <col min="2" max="2" width="13.42578125" customWidth="1"/>
    <col min="3" max="14" width="11.42578125" style="7" customWidth="1"/>
    <col min="15" max="15" width="17.85546875" style="7" bestFit="1" customWidth="1"/>
  </cols>
  <sheetData>
    <row r="1" spans="1:31" ht="17.25" x14ac:dyDescent="0.3">
      <c r="A1" s="257" t="s">
        <v>105</v>
      </c>
      <c r="B1" s="258" t="s">
        <v>3</v>
      </c>
      <c r="C1" s="259" t="s">
        <v>18</v>
      </c>
      <c r="D1" s="260" t="s">
        <v>19</v>
      </c>
      <c r="E1" s="259" t="s">
        <v>20</v>
      </c>
      <c r="F1" s="260" t="s">
        <v>21</v>
      </c>
      <c r="G1" s="259" t="s">
        <v>22</v>
      </c>
      <c r="H1" s="260" t="s">
        <v>23</v>
      </c>
      <c r="I1" s="259" t="s">
        <v>0</v>
      </c>
      <c r="J1" s="258" t="s">
        <v>1</v>
      </c>
      <c r="K1" s="261" t="s">
        <v>15</v>
      </c>
      <c r="L1" s="261" t="s">
        <v>16</v>
      </c>
      <c r="M1" s="261" t="s">
        <v>2</v>
      </c>
      <c r="N1" s="262" t="s">
        <v>17</v>
      </c>
      <c r="O1"/>
    </row>
    <row r="2" spans="1:31" s="138" customFormat="1" ht="18" thickBot="1" x14ac:dyDescent="0.35">
      <c r="A2" s="181" t="s">
        <v>3</v>
      </c>
      <c r="B2" s="203">
        <f>SUM(B3:B8)</f>
        <v>0</v>
      </c>
      <c r="C2" s="204">
        <f>SUM(C3:C8)</f>
        <v>0</v>
      </c>
      <c r="D2" s="205">
        <f>SUM(D3:D8)</f>
        <v>0</v>
      </c>
      <c r="E2" s="205">
        <f>SUM(E3:E8)</f>
        <v>0</v>
      </c>
      <c r="F2" s="205">
        <f t="shared" ref="F2:N2" si="0">SUM(F3:F8)</f>
        <v>0</v>
      </c>
      <c r="G2" s="205">
        <f t="shared" si="0"/>
        <v>0</v>
      </c>
      <c r="H2" s="205">
        <f t="shared" si="0"/>
        <v>0</v>
      </c>
      <c r="I2" s="205">
        <f t="shared" si="0"/>
        <v>0</v>
      </c>
      <c r="J2" s="205">
        <f t="shared" si="0"/>
        <v>0</v>
      </c>
      <c r="K2" s="205">
        <f t="shared" si="0"/>
        <v>0</v>
      </c>
      <c r="L2" s="205">
        <f t="shared" si="0"/>
        <v>0</v>
      </c>
      <c r="M2" s="205">
        <f t="shared" si="0"/>
        <v>0</v>
      </c>
      <c r="N2" s="206">
        <f t="shared" si="0"/>
        <v>0</v>
      </c>
    </row>
    <row r="3" spans="1:31" s="138" customFormat="1" ht="17.25" x14ac:dyDescent="0.3">
      <c r="A3" s="207" t="s">
        <v>10</v>
      </c>
      <c r="B3" s="208">
        <f>SUM(C3:N3)</f>
        <v>0</v>
      </c>
      <c r="C3" s="209">
        <f t="shared" ref="C3:N3" si="1">SUMIF($A$12:$A$167,"Game officials",C12:C167)</f>
        <v>0</v>
      </c>
      <c r="D3" s="210">
        <f t="shared" si="1"/>
        <v>0</v>
      </c>
      <c r="E3" s="210">
        <f t="shared" si="1"/>
        <v>0</v>
      </c>
      <c r="F3" s="210">
        <f t="shared" si="1"/>
        <v>0</v>
      </c>
      <c r="G3" s="210">
        <f t="shared" si="1"/>
        <v>0</v>
      </c>
      <c r="H3" s="210">
        <f t="shared" si="1"/>
        <v>0</v>
      </c>
      <c r="I3" s="210">
        <f t="shared" si="1"/>
        <v>0</v>
      </c>
      <c r="J3" s="210">
        <f t="shared" si="1"/>
        <v>0</v>
      </c>
      <c r="K3" s="210">
        <f t="shared" si="1"/>
        <v>0</v>
      </c>
      <c r="L3" s="210">
        <f t="shared" si="1"/>
        <v>0</v>
      </c>
      <c r="M3" s="210">
        <f t="shared" si="1"/>
        <v>0</v>
      </c>
      <c r="N3" s="211">
        <f t="shared" si="1"/>
        <v>0</v>
      </c>
    </row>
    <row r="4" spans="1:31" s="138" customFormat="1" ht="17.25" x14ac:dyDescent="0.3">
      <c r="A4" s="212" t="s">
        <v>11</v>
      </c>
      <c r="B4" s="213">
        <f>SUM(C4:N4)</f>
        <v>0</v>
      </c>
      <c r="C4" s="214">
        <f t="shared" ref="C4:N4" si="2">SUMIF($A$12:$A$167,"Game officials (score keeper &amp; statistics)",C12:C167)</f>
        <v>0</v>
      </c>
      <c r="D4" s="215">
        <f t="shared" si="2"/>
        <v>0</v>
      </c>
      <c r="E4" s="215">
        <f t="shared" si="2"/>
        <v>0</v>
      </c>
      <c r="F4" s="215">
        <f t="shared" si="2"/>
        <v>0</v>
      </c>
      <c r="G4" s="215">
        <f t="shared" si="2"/>
        <v>0</v>
      </c>
      <c r="H4" s="215">
        <f t="shared" si="2"/>
        <v>0</v>
      </c>
      <c r="I4" s="215">
        <f t="shared" si="2"/>
        <v>0</v>
      </c>
      <c r="J4" s="215">
        <f t="shared" si="2"/>
        <v>0</v>
      </c>
      <c r="K4" s="215">
        <f t="shared" si="2"/>
        <v>0</v>
      </c>
      <c r="L4" s="215">
        <f t="shared" si="2"/>
        <v>0</v>
      </c>
      <c r="M4" s="215">
        <f t="shared" si="2"/>
        <v>0</v>
      </c>
      <c r="N4" s="216">
        <f t="shared" si="2"/>
        <v>0</v>
      </c>
    </row>
    <row r="5" spans="1:31" s="138" customFormat="1" ht="17.25" x14ac:dyDescent="0.3">
      <c r="A5" s="212" t="s">
        <v>12</v>
      </c>
      <c r="B5" s="213">
        <f>SUM(C5:N5)</f>
        <v>0</v>
      </c>
      <c r="C5" s="217">
        <f t="shared" ref="C5:N5" si="3">SUMIF($A$12:$A$167,"Doctor &amp; Health Service",C12:C167)</f>
        <v>0</v>
      </c>
      <c r="D5" s="215">
        <f t="shared" si="3"/>
        <v>0</v>
      </c>
      <c r="E5" s="215">
        <f t="shared" si="3"/>
        <v>0</v>
      </c>
      <c r="F5" s="215">
        <f t="shared" si="3"/>
        <v>0</v>
      </c>
      <c r="G5" s="215">
        <f t="shared" si="3"/>
        <v>0</v>
      </c>
      <c r="H5" s="215">
        <f t="shared" si="3"/>
        <v>0</v>
      </c>
      <c r="I5" s="215">
        <f t="shared" si="3"/>
        <v>0</v>
      </c>
      <c r="J5" s="215">
        <f t="shared" si="3"/>
        <v>0</v>
      </c>
      <c r="K5" s="215">
        <f t="shared" si="3"/>
        <v>0</v>
      </c>
      <c r="L5" s="215">
        <f t="shared" si="3"/>
        <v>0</v>
      </c>
      <c r="M5" s="215">
        <f t="shared" si="3"/>
        <v>0</v>
      </c>
      <c r="N5" s="216">
        <f t="shared" si="3"/>
        <v>0</v>
      </c>
    </row>
    <row r="6" spans="1:31" s="138" customFormat="1" ht="17.25" x14ac:dyDescent="0.3">
      <c r="A6" s="212" t="s">
        <v>13</v>
      </c>
      <c r="B6" s="213">
        <f t="shared" ref="B6:B8" si="4">SUM(C6:N6)</f>
        <v>0</v>
      </c>
      <c r="C6" s="217">
        <f t="shared" ref="C6:N6" si="5">SUMIF($A$12:$A$167,"Security",C12:C167)</f>
        <v>0</v>
      </c>
      <c r="D6" s="215">
        <f t="shared" si="5"/>
        <v>0</v>
      </c>
      <c r="E6" s="215">
        <f t="shared" si="5"/>
        <v>0</v>
      </c>
      <c r="F6" s="215">
        <f t="shared" si="5"/>
        <v>0</v>
      </c>
      <c r="G6" s="215">
        <f t="shared" si="5"/>
        <v>0</v>
      </c>
      <c r="H6" s="215">
        <f t="shared" si="5"/>
        <v>0</v>
      </c>
      <c r="I6" s="215">
        <f t="shared" si="5"/>
        <v>0</v>
      </c>
      <c r="J6" s="215">
        <f t="shared" si="5"/>
        <v>0</v>
      </c>
      <c r="K6" s="215">
        <f t="shared" si="5"/>
        <v>0</v>
      </c>
      <c r="L6" s="215">
        <f t="shared" si="5"/>
        <v>0</v>
      </c>
      <c r="M6" s="215">
        <f t="shared" si="5"/>
        <v>0</v>
      </c>
      <c r="N6" s="216">
        <f t="shared" si="5"/>
        <v>0</v>
      </c>
    </row>
    <row r="7" spans="1:31" s="138" customFormat="1" ht="17.25" x14ac:dyDescent="0.3">
      <c r="A7" s="212" t="s">
        <v>106</v>
      </c>
      <c r="B7" s="213">
        <f t="shared" si="4"/>
        <v>0</v>
      </c>
      <c r="C7" s="217">
        <f t="shared" ref="C7:N7" si="6">SUMIF($A$12:$A$167,"After Game Meal",C12:C167)</f>
        <v>0</v>
      </c>
      <c r="D7" s="215">
        <f t="shared" si="6"/>
        <v>0</v>
      </c>
      <c r="E7" s="215">
        <f t="shared" si="6"/>
        <v>0</v>
      </c>
      <c r="F7" s="215">
        <f t="shared" si="6"/>
        <v>0</v>
      </c>
      <c r="G7" s="215">
        <f t="shared" si="6"/>
        <v>0</v>
      </c>
      <c r="H7" s="215">
        <f t="shared" si="6"/>
        <v>0</v>
      </c>
      <c r="I7" s="215">
        <f t="shared" si="6"/>
        <v>0</v>
      </c>
      <c r="J7" s="215">
        <f t="shared" si="6"/>
        <v>0</v>
      </c>
      <c r="K7" s="215">
        <f t="shared" si="6"/>
        <v>0</v>
      </c>
      <c r="L7" s="215">
        <f t="shared" si="6"/>
        <v>0</v>
      </c>
      <c r="M7" s="215">
        <f t="shared" si="6"/>
        <v>0</v>
      </c>
      <c r="N7" s="216">
        <f t="shared" si="6"/>
        <v>0</v>
      </c>
    </row>
    <row r="8" spans="1:31" s="138" customFormat="1" ht="18" thickBot="1" x14ac:dyDescent="0.35">
      <c r="A8" s="218" t="s">
        <v>81</v>
      </c>
      <c r="B8" s="219">
        <f t="shared" si="4"/>
        <v>0</v>
      </c>
      <c r="C8" s="220">
        <f t="shared" ref="C8:N8" si="7">SUMIF($A$12:$A$167,"Other",C12:C167)</f>
        <v>0</v>
      </c>
      <c r="D8" s="221">
        <f t="shared" si="7"/>
        <v>0</v>
      </c>
      <c r="E8" s="221">
        <f t="shared" si="7"/>
        <v>0</v>
      </c>
      <c r="F8" s="221">
        <f t="shared" si="7"/>
        <v>0</v>
      </c>
      <c r="G8" s="221">
        <f t="shared" si="7"/>
        <v>0</v>
      </c>
      <c r="H8" s="221">
        <f t="shared" si="7"/>
        <v>0</v>
      </c>
      <c r="I8" s="221">
        <f t="shared" si="7"/>
        <v>0</v>
      </c>
      <c r="J8" s="221">
        <f t="shared" si="7"/>
        <v>0</v>
      </c>
      <c r="K8" s="221">
        <f t="shared" si="7"/>
        <v>0</v>
      </c>
      <c r="L8" s="221">
        <f t="shared" si="7"/>
        <v>0</v>
      </c>
      <c r="M8" s="221">
        <f t="shared" si="7"/>
        <v>0</v>
      </c>
      <c r="N8" s="222">
        <f t="shared" si="7"/>
        <v>0</v>
      </c>
    </row>
    <row r="9" spans="1:31" s="189" customFormat="1" ht="18" thickBot="1" x14ac:dyDescent="0.35">
      <c r="A9" s="226" t="s">
        <v>189</v>
      </c>
      <c r="B9" s="227">
        <f>SUM(C9:N9)</f>
        <v>0</v>
      </c>
      <c r="C9" s="228">
        <f t="shared" ref="C9:N9" si="8">C21+C43+C32</f>
        <v>0</v>
      </c>
      <c r="D9" s="229">
        <f t="shared" si="8"/>
        <v>0</v>
      </c>
      <c r="E9" s="229">
        <f t="shared" si="8"/>
        <v>0</v>
      </c>
      <c r="F9" s="229">
        <f t="shared" si="8"/>
        <v>0</v>
      </c>
      <c r="G9" s="229">
        <f t="shared" si="8"/>
        <v>0</v>
      </c>
      <c r="H9" s="229">
        <f t="shared" si="8"/>
        <v>0</v>
      </c>
      <c r="I9" s="229">
        <f t="shared" si="8"/>
        <v>0</v>
      </c>
      <c r="J9" s="229">
        <f t="shared" si="8"/>
        <v>0</v>
      </c>
      <c r="K9" s="229">
        <f t="shared" si="8"/>
        <v>0</v>
      </c>
      <c r="L9" s="229">
        <f t="shared" si="8"/>
        <v>0</v>
      </c>
      <c r="M9" s="229">
        <f t="shared" si="8"/>
        <v>0</v>
      </c>
      <c r="N9" s="230">
        <f t="shared" si="8"/>
        <v>0</v>
      </c>
      <c r="O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</row>
    <row r="10" spans="1:31" s="316" customFormat="1" ht="15.75" thickBot="1" x14ac:dyDescent="0.3">
      <c r="A10" s="314" t="s">
        <v>187</v>
      </c>
      <c r="B10" s="314"/>
      <c r="C10" s="315" t="str">
        <f ca="1">IF(C9='Game Calendar'!C11,"Yes","No")</f>
        <v>Yes</v>
      </c>
      <c r="D10" s="315" t="str">
        <f ca="1">IF(D9='Game Calendar'!D11,"Yes","No")</f>
        <v>Yes</v>
      </c>
      <c r="E10" s="315" t="str">
        <f ca="1">IF(E9='Game Calendar'!E11,"Yes","No")</f>
        <v>Yes</v>
      </c>
      <c r="F10" s="315" t="str">
        <f ca="1">IF(F9='Game Calendar'!F11,"Yes","No")</f>
        <v>Yes</v>
      </c>
      <c r="G10" s="315" t="str">
        <f ca="1">IF(G9='Game Calendar'!G11,"Yes","No")</f>
        <v>Yes</v>
      </c>
      <c r="H10" s="315" t="str">
        <f ca="1">IF(H9='Game Calendar'!H11,"Yes","No")</f>
        <v>Yes</v>
      </c>
      <c r="I10" s="315" t="str">
        <f ca="1">IF(I9='Game Calendar'!I11,"Yes","No")</f>
        <v>Yes</v>
      </c>
      <c r="J10" s="315" t="str">
        <f ca="1">IF(J9='Game Calendar'!J11,"Yes","No")</f>
        <v>Yes</v>
      </c>
      <c r="K10" s="315" t="str">
        <f ca="1">IF(K9='Game Calendar'!K11,"Yes","No")</f>
        <v>Yes</v>
      </c>
      <c r="L10" s="315" t="str">
        <f ca="1">IF(L9='Game Calendar'!L11,"Yes","No")</f>
        <v>Yes</v>
      </c>
      <c r="M10" s="315" t="str">
        <f ca="1">IF(M9='Game Calendar'!M11,"Yes","No")</f>
        <v>Yes</v>
      </c>
      <c r="N10" s="315" t="str">
        <f ca="1">IF(N9='Game Calendar'!N11,"Yes","No")</f>
        <v>Yes</v>
      </c>
      <c r="O10" s="315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</row>
    <row r="12" spans="1:31" s="18" customFormat="1" ht="15" x14ac:dyDescent="0.25">
      <c r="A12" s="254" t="s">
        <v>102</v>
      </c>
      <c r="B12" s="255" t="s">
        <v>3</v>
      </c>
      <c r="C12" s="256" t="s">
        <v>18</v>
      </c>
      <c r="D12" s="256" t="s">
        <v>19</v>
      </c>
      <c r="E12" s="256" t="s">
        <v>20</v>
      </c>
      <c r="F12" s="256" t="s">
        <v>21</v>
      </c>
      <c r="G12" s="256" t="s">
        <v>22</v>
      </c>
      <c r="H12" s="256" t="s">
        <v>23</v>
      </c>
      <c r="I12" s="256" t="s">
        <v>0</v>
      </c>
      <c r="J12" s="256" t="s">
        <v>1</v>
      </c>
      <c r="K12" s="256" t="s">
        <v>15</v>
      </c>
      <c r="L12" s="256" t="s">
        <v>16</v>
      </c>
      <c r="M12" s="256" t="s">
        <v>2</v>
      </c>
      <c r="N12" s="256" t="s">
        <v>17</v>
      </c>
      <c r="O12" s="255" t="s">
        <v>103</v>
      </c>
    </row>
    <row r="13" spans="1:31" s="138" customFormat="1" ht="15.75" thickBot="1" x14ac:dyDescent="0.3">
      <c r="A13" s="231" t="s">
        <v>3</v>
      </c>
      <c r="B13" s="232">
        <f t="shared" ref="B13:O13" si="9">SUM(B14:B19)</f>
        <v>0</v>
      </c>
      <c r="C13" s="233">
        <f t="shared" si="9"/>
        <v>0</v>
      </c>
      <c r="D13" s="234">
        <f t="shared" si="9"/>
        <v>0</v>
      </c>
      <c r="E13" s="234">
        <f t="shared" si="9"/>
        <v>0</v>
      </c>
      <c r="F13" s="234">
        <f t="shared" si="9"/>
        <v>0</v>
      </c>
      <c r="G13" s="234">
        <f t="shared" si="9"/>
        <v>0</v>
      </c>
      <c r="H13" s="234">
        <f t="shared" si="9"/>
        <v>0</v>
      </c>
      <c r="I13" s="234">
        <f t="shared" si="9"/>
        <v>0</v>
      </c>
      <c r="J13" s="234">
        <f t="shared" si="9"/>
        <v>0</v>
      </c>
      <c r="K13" s="234">
        <f t="shared" si="9"/>
        <v>0</v>
      </c>
      <c r="L13" s="234">
        <f t="shared" si="9"/>
        <v>0</v>
      </c>
      <c r="M13" s="234">
        <f t="shared" si="9"/>
        <v>0</v>
      </c>
      <c r="N13" s="234">
        <f t="shared" si="9"/>
        <v>0</v>
      </c>
      <c r="O13" s="232">
        <f t="shared" si="9"/>
        <v>610</v>
      </c>
    </row>
    <row r="14" spans="1:31" s="138" customFormat="1" ht="15" x14ac:dyDescent="0.25">
      <c r="A14" s="235" t="s">
        <v>10</v>
      </c>
      <c r="B14" s="236">
        <f>SUM(C14:N14)</f>
        <v>0</v>
      </c>
      <c r="C14" s="237">
        <f t="shared" ref="C14:N14" si="10">$O$14*C21</f>
        <v>0</v>
      </c>
      <c r="D14" s="238">
        <f t="shared" si="10"/>
        <v>0</v>
      </c>
      <c r="E14" s="238">
        <f t="shared" si="10"/>
        <v>0</v>
      </c>
      <c r="F14" s="238">
        <f t="shared" si="10"/>
        <v>0</v>
      </c>
      <c r="G14" s="238">
        <f t="shared" si="10"/>
        <v>0</v>
      </c>
      <c r="H14" s="238">
        <f t="shared" si="10"/>
        <v>0</v>
      </c>
      <c r="I14" s="238">
        <f t="shared" si="10"/>
        <v>0</v>
      </c>
      <c r="J14" s="238">
        <f t="shared" si="10"/>
        <v>0</v>
      </c>
      <c r="K14" s="238">
        <f t="shared" si="10"/>
        <v>0</v>
      </c>
      <c r="L14" s="238">
        <f t="shared" si="10"/>
        <v>0</v>
      </c>
      <c r="M14" s="238">
        <f t="shared" si="10"/>
        <v>0</v>
      </c>
      <c r="N14" s="239">
        <f t="shared" si="10"/>
        <v>0</v>
      </c>
      <c r="O14" s="240">
        <v>325</v>
      </c>
      <c r="P14" s="138" t="s">
        <v>170</v>
      </c>
    </row>
    <row r="15" spans="1:31" s="138" customFormat="1" ht="15" x14ac:dyDescent="0.25">
      <c r="A15" s="84" t="s">
        <v>11</v>
      </c>
      <c r="B15" s="241">
        <f t="shared" ref="B15:B19" si="11">SUM(C15:N15)</f>
        <v>0</v>
      </c>
      <c r="C15" s="242">
        <f t="shared" ref="C15:N15" si="12">$O$15*C21</f>
        <v>0</v>
      </c>
      <c r="D15" s="243">
        <f t="shared" si="12"/>
        <v>0</v>
      </c>
      <c r="E15" s="243">
        <f t="shared" si="12"/>
        <v>0</v>
      </c>
      <c r="F15" s="243">
        <f t="shared" si="12"/>
        <v>0</v>
      </c>
      <c r="G15" s="243">
        <f t="shared" si="12"/>
        <v>0</v>
      </c>
      <c r="H15" s="243">
        <f t="shared" si="12"/>
        <v>0</v>
      </c>
      <c r="I15" s="243">
        <f t="shared" si="12"/>
        <v>0</v>
      </c>
      <c r="J15" s="243">
        <f t="shared" si="12"/>
        <v>0</v>
      </c>
      <c r="K15" s="243">
        <f t="shared" si="12"/>
        <v>0</v>
      </c>
      <c r="L15" s="243">
        <f t="shared" si="12"/>
        <v>0</v>
      </c>
      <c r="M15" s="243">
        <f t="shared" si="12"/>
        <v>0</v>
      </c>
      <c r="N15" s="244">
        <f t="shared" si="12"/>
        <v>0</v>
      </c>
      <c r="O15" s="245">
        <v>25</v>
      </c>
      <c r="P15" s="138" t="s">
        <v>170</v>
      </c>
    </row>
    <row r="16" spans="1:31" s="138" customFormat="1" ht="15" x14ac:dyDescent="0.25">
      <c r="A16" s="84" t="s">
        <v>12</v>
      </c>
      <c r="B16" s="241">
        <f t="shared" si="11"/>
        <v>0</v>
      </c>
      <c r="C16" s="242">
        <f t="shared" ref="C16:N16" si="13">$O$16*C21</f>
        <v>0</v>
      </c>
      <c r="D16" s="243">
        <f t="shared" si="13"/>
        <v>0</v>
      </c>
      <c r="E16" s="243">
        <f t="shared" si="13"/>
        <v>0</v>
      </c>
      <c r="F16" s="243">
        <f t="shared" si="13"/>
        <v>0</v>
      </c>
      <c r="G16" s="243">
        <f t="shared" si="13"/>
        <v>0</v>
      </c>
      <c r="H16" s="243">
        <f t="shared" si="13"/>
        <v>0</v>
      </c>
      <c r="I16" s="243">
        <f t="shared" si="13"/>
        <v>0</v>
      </c>
      <c r="J16" s="243">
        <f t="shared" si="13"/>
        <v>0</v>
      </c>
      <c r="K16" s="243">
        <f t="shared" si="13"/>
        <v>0</v>
      </c>
      <c r="L16" s="243">
        <f t="shared" si="13"/>
        <v>0</v>
      </c>
      <c r="M16" s="243">
        <f t="shared" si="13"/>
        <v>0</v>
      </c>
      <c r="N16" s="244">
        <f t="shared" si="13"/>
        <v>0</v>
      </c>
      <c r="O16" s="245">
        <v>90</v>
      </c>
      <c r="P16" s="138" t="s">
        <v>170</v>
      </c>
    </row>
    <row r="17" spans="1:31" s="138" customFormat="1" ht="15" x14ac:dyDescent="0.25">
      <c r="A17" s="84" t="s">
        <v>13</v>
      </c>
      <c r="B17" s="241">
        <f t="shared" si="11"/>
        <v>0</v>
      </c>
      <c r="C17" s="242">
        <f t="shared" ref="C17:N17" si="14">$O$17*C21</f>
        <v>0</v>
      </c>
      <c r="D17" s="243">
        <f t="shared" si="14"/>
        <v>0</v>
      </c>
      <c r="E17" s="243">
        <f t="shared" si="14"/>
        <v>0</v>
      </c>
      <c r="F17" s="243">
        <f t="shared" si="14"/>
        <v>0</v>
      </c>
      <c r="G17" s="243">
        <f t="shared" si="14"/>
        <v>0</v>
      </c>
      <c r="H17" s="243">
        <f t="shared" si="14"/>
        <v>0</v>
      </c>
      <c r="I17" s="243">
        <f t="shared" si="14"/>
        <v>0</v>
      </c>
      <c r="J17" s="243">
        <f t="shared" si="14"/>
        <v>0</v>
      </c>
      <c r="K17" s="243">
        <f t="shared" si="14"/>
        <v>0</v>
      </c>
      <c r="L17" s="243">
        <f t="shared" si="14"/>
        <v>0</v>
      </c>
      <c r="M17" s="243">
        <f t="shared" si="14"/>
        <v>0</v>
      </c>
      <c r="N17" s="244">
        <f t="shared" si="14"/>
        <v>0</v>
      </c>
      <c r="O17" s="245">
        <v>50</v>
      </c>
      <c r="P17" s="138" t="s">
        <v>170</v>
      </c>
    </row>
    <row r="18" spans="1:31" s="138" customFormat="1" ht="15" x14ac:dyDescent="0.25">
      <c r="A18" s="84" t="s">
        <v>100</v>
      </c>
      <c r="B18" s="241">
        <f t="shared" si="11"/>
        <v>0</v>
      </c>
      <c r="C18" s="242">
        <f t="shared" ref="C18:N18" si="15">$O$18*C21</f>
        <v>0</v>
      </c>
      <c r="D18" s="243">
        <f t="shared" si="15"/>
        <v>0</v>
      </c>
      <c r="E18" s="243">
        <f t="shared" si="15"/>
        <v>0</v>
      </c>
      <c r="F18" s="243">
        <f t="shared" si="15"/>
        <v>0</v>
      </c>
      <c r="G18" s="243">
        <f t="shared" si="15"/>
        <v>0</v>
      </c>
      <c r="H18" s="243">
        <f t="shared" si="15"/>
        <v>0</v>
      </c>
      <c r="I18" s="243">
        <f t="shared" si="15"/>
        <v>0</v>
      </c>
      <c r="J18" s="243">
        <f t="shared" si="15"/>
        <v>0</v>
      </c>
      <c r="K18" s="243">
        <f t="shared" si="15"/>
        <v>0</v>
      </c>
      <c r="L18" s="243">
        <f t="shared" si="15"/>
        <v>0</v>
      </c>
      <c r="M18" s="243">
        <f t="shared" si="15"/>
        <v>0</v>
      </c>
      <c r="N18" s="244">
        <f t="shared" si="15"/>
        <v>0</v>
      </c>
      <c r="O18" s="245">
        <v>120</v>
      </c>
      <c r="P18" s="138" t="s">
        <v>170</v>
      </c>
    </row>
    <row r="19" spans="1:31" s="138" customFormat="1" ht="15.75" thickBot="1" x14ac:dyDescent="0.3">
      <c r="A19" s="246" t="s">
        <v>81</v>
      </c>
      <c r="B19" s="247">
        <f t="shared" si="11"/>
        <v>0</v>
      </c>
      <c r="C19" s="248">
        <f>$O$19*C21</f>
        <v>0</v>
      </c>
      <c r="D19" s="249">
        <f t="shared" ref="D19:N19" si="16">$O$19*D21</f>
        <v>0</v>
      </c>
      <c r="E19" s="249">
        <f t="shared" si="16"/>
        <v>0</v>
      </c>
      <c r="F19" s="249">
        <f t="shared" si="16"/>
        <v>0</v>
      </c>
      <c r="G19" s="249">
        <f t="shared" si="16"/>
        <v>0</v>
      </c>
      <c r="H19" s="249">
        <f t="shared" si="16"/>
        <v>0</v>
      </c>
      <c r="I19" s="249">
        <f t="shared" si="16"/>
        <v>0</v>
      </c>
      <c r="J19" s="249">
        <f t="shared" si="16"/>
        <v>0</v>
      </c>
      <c r="K19" s="249">
        <f t="shared" si="16"/>
        <v>0</v>
      </c>
      <c r="L19" s="249">
        <f t="shared" si="16"/>
        <v>0</v>
      </c>
      <c r="M19" s="249">
        <f t="shared" si="16"/>
        <v>0</v>
      </c>
      <c r="N19" s="250">
        <f t="shared" si="16"/>
        <v>0</v>
      </c>
      <c r="O19" s="251">
        <v>0</v>
      </c>
      <c r="P19" s="138" t="s">
        <v>170</v>
      </c>
    </row>
    <row r="20" spans="1:31" s="138" customFormat="1" ht="15.75" hidden="1" thickBot="1" x14ac:dyDescent="0.3"/>
    <row r="21" spans="1:31" s="138" customFormat="1" ht="15.75" thickBot="1" x14ac:dyDescent="0.3">
      <c r="A21" s="111" t="s">
        <v>101</v>
      </c>
      <c r="B21" s="252">
        <f>SUM(C21:N21)</f>
        <v>0</v>
      </c>
      <c r="C21" s="311">
        <f>'Game Calendar'!C2</f>
        <v>0</v>
      </c>
      <c r="D21" s="312">
        <f>'Game Calendar'!D2</f>
        <v>0</v>
      </c>
      <c r="E21" s="312">
        <f>'Game Calendar'!E2</f>
        <v>0</v>
      </c>
      <c r="F21" s="312">
        <f>'Game Calendar'!F2</f>
        <v>0</v>
      </c>
      <c r="G21" s="312">
        <f>'Game Calendar'!G2</f>
        <v>0</v>
      </c>
      <c r="H21" s="312">
        <f>'Game Calendar'!H2</f>
        <v>0</v>
      </c>
      <c r="I21" s="312">
        <f>'Game Calendar'!I2</f>
        <v>0</v>
      </c>
      <c r="J21" s="312">
        <f>'Game Calendar'!J2</f>
        <v>0</v>
      </c>
      <c r="K21" s="312">
        <f>'Game Calendar'!K2</f>
        <v>0</v>
      </c>
      <c r="L21" s="312">
        <f>'Game Calendar'!L2</f>
        <v>0</v>
      </c>
      <c r="M21" s="312">
        <f>'Game Calendar'!M2</f>
        <v>0</v>
      </c>
      <c r="N21" s="313">
        <f>'Game Calendar'!N2</f>
        <v>0</v>
      </c>
    </row>
    <row r="22" spans="1:31" s="18" customFormat="1" ht="15.75" thickBot="1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31" s="18" customFormat="1" ht="15" x14ac:dyDescent="0.25">
      <c r="A23" s="254" t="s">
        <v>104</v>
      </c>
      <c r="B23" s="255" t="s">
        <v>3</v>
      </c>
      <c r="C23" s="256" t="s">
        <v>18</v>
      </c>
      <c r="D23" s="256" t="s">
        <v>19</v>
      </c>
      <c r="E23" s="256" t="s">
        <v>20</v>
      </c>
      <c r="F23" s="256" t="s">
        <v>21</v>
      </c>
      <c r="G23" s="256" t="s">
        <v>22</v>
      </c>
      <c r="H23" s="256" t="s">
        <v>23</v>
      </c>
      <c r="I23" s="256" t="s">
        <v>0</v>
      </c>
      <c r="J23" s="256" t="s">
        <v>1</v>
      </c>
      <c r="K23" s="256" t="s">
        <v>15</v>
      </c>
      <c r="L23" s="256" t="s">
        <v>16</v>
      </c>
      <c r="M23" s="256" t="s">
        <v>2</v>
      </c>
      <c r="N23" s="256" t="s">
        <v>17</v>
      </c>
      <c r="O23" s="255" t="s">
        <v>103</v>
      </c>
    </row>
    <row r="24" spans="1:31" s="138" customFormat="1" ht="15.75" thickBot="1" x14ac:dyDescent="0.3">
      <c r="A24" s="231" t="s">
        <v>3</v>
      </c>
      <c r="B24" s="232">
        <f t="shared" ref="B24:O24" si="17">SUM(B25:B30)</f>
        <v>0</v>
      </c>
      <c r="C24" s="233">
        <f t="shared" si="17"/>
        <v>0</v>
      </c>
      <c r="D24" s="234">
        <f t="shared" si="17"/>
        <v>0</v>
      </c>
      <c r="E24" s="234">
        <f t="shared" si="17"/>
        <v>0</v>
      </c>
      <c r="F24" s="234">
        <f t="shared" si="17"/>
        <v>0</v>
      </c>
      <c r="G24" s="234">
        <f t="shared" si="17"/>
        <v>0</v>
      </c>
      <c r="H24" s="234">
        <f t="shared" si="17"/>
        <v>0</v>
      </c>
      <c r="I24" s="234">
        <f t="shared" si="17"/>
        <v>0</v>
      </c>
      <c r="J24" s="234">
        <f t="shared" si="17"/>
        <v>0</v>
      </c>
      <c r="K24" s="234">
        <f t="shared" si="17"/>
        <v>0</v>
      </c>
      <c r="L24" s="234">
        <f t="shared" si="17"/>
        <v>0</v>
      </c>
      <c r="M24" s="234">
        <f t="shared" si="17"/>
        <v>0</v>
      </c>
      <c r="N24" s="234">
        <f t="shared" si="17"/>
        <v>0</v>
      </c>
      <c r="O24" s="232">
        <f t="shared" si="17"/>
        <v>335</v>
      </c>
    </row>
    <row r="25" spans="1:31" s="138" customFormat="1" ht="15" x14ac:dyDescent="0.25">
      <c r="A25" s="235" t="s">
        <v>10</v>
      </c>
      <c r="B25" s="236">
        <f>SUM(C25:N25)</f>
        <v>0</v>
      </c>
      <c r="C25" s="237">
        <f>$O$25*C32</f>
        <v>0</v>
      </c>
      <c r="D25" s="238">
        <f t="shared" ref="D25:N25" si="18">$O$25*D32</f>
        <v>0</v>
      </c>
      <c r="E25" s="238">
        <f t="shared" si="18"/>
        <v>0</v>
      </c>
      <c r="F25" s="238">
        <f t="shared" si="18"/>
        <v>0</v>
      </c>
      <c r="G25" s="238">
        <f t="shared" si="18"/>
        <v>0</v>
      </c>
      <c r="H25" s="238">
        <f t="shared" si="18"/>
        <v>0</v>
      </c>
      <c r="I25" s="238">
        <f t="shared" si="18"/>
        <v>0</v>
      </c>
      <c r="J25" s="238">
        <f t="shared" si="18"/>
        <v>0</v>
      </c>
      <c r="K25" s="238">
        <f t="shared" si="18"/>
        <v>0</v>
      </c>
      <c r="L25" s="238">
        <f t="shared" si="18"/>
        <v>0</v>
      </c>
      <c r="M25" s="238">
        <f t="shared" si="18"/>
        <v>0</v>
      </c>
      <c r="N25" s="239">
        <f t="shared" si="18"/>
        <v>0</v>
      </c>
      <c r="O25" s="240">
        <v>280</v>
      </c>
      <c r="P25" s="138" t="s">
        <v>170</v>
      </c>
    </row>
    <row r="26" spans="1:31" s="138" customFormat="1" ht="15" x14ac:dyDescent="0.25">
      <c r="A26" s="84" t="s">
        <v>11</v>
      </c>
      <c r="B26" s="241">
        <f t="shared" ref="B26:B30" si="19">SUM(C26:N26)</f>
        <v>0</v>
      </c>
      <c r="C26" s="242">
        <f>$O$26*C32</f>
        <v>0</v>
      </c>
      <c r="D26" s="243">
        <f t="shared" ref="D26:N26" si="20">$O$26*D32</f>
        <v>0</v>
      </c>
      <c r="E26" s="243">
        <f t="shared" si="20"/>
        <v>0</v>
      </c>
      <c r="F26" s="243">
        <f t="shared" si="20"/>
        <v>0</v>
      </c>
      <c r="G26" s="243">
        <f t="shared" si="20"/>
        <v>0</v>
      </c>
      <c r="H26" s="243">
        <f t="shared" si="20"/>
        <v>0</v>
      </c>
      <c r="I26" s="243">
        <f t="shared" si="20"/>
        <v>0</v>
      </c>
      <c r="J26" s="243">
        <f t="shared" si="20"/>
        <v>0</v>
      </c>
      <c r="K26" s="243">
        <f t="shared" si="20"/>
        <v>0</v>
      </c>
      <c r="L26" s="243">
        <f t="shared" si="20"/>
        <v>0</v>
      </c>
      <c r="M26" s="243">
        <f t="shared" si="20"/>
        <v>0</v>
      </c>
      <c r="N26" s="244">
        <f t="shared" si="20"/>
        <v>0</v>
      </c>
      <c r="O26" s="245">
        <v>25</v>
      </c>
      <c r="P26" s="138" t="s">
        <v>170</v>
      </c>
    </row>
    <row r="27" spans="1:31" s="138" customFormat="1" ht="15" x14ac:dyDescent="0.25">
      <c r="A27" s="84" t="s">
        <v>12</v>
      </c>
      <c r="B27" s="241">
        <f t="shared" si="19"/>
        <v>0</v>
      </c>
      <c r="C27" s="242">
        <f>$O$27*C32</f>
        <v>0</v>
      </c>
      <c r="D27" s="243">
        <f t="shared" ref="D27:N27" si="21">$O$27*D32</f>
        <v>0</v>
      </c>
      <c r="E27" s="243">
        <f t="shared" si="21"/>
        <v>0</v>
      </c>
      <c r="F27" s="243">
        <f t="shared" si="21"/>
        <v>0</v>
      </c>
      <c r="G27" s="243">
        <f t="shared" si="21"/>
        <v>0</v>
      </c>
      <c r="H27" s="243">
        <f t="shared" si="21"/>
        <v>0</v>
      </c>
      <c r="I27" s="243">
        <f t="shared" si="21"/>
        <v>0</v>
      </c>
      <c r="J27" s="243">
        <f t="shared" si="21"/>
        <v>0</v>
      </c>
      <c r="K27" s="243">
        <f t="shared" si="21"/>
        <v>0</v>
      </c>
      <c r="L27" s="243">
        <f t="shared" si="21"/>
        <v>0</v>
      </c>
      <c r="M27" s="243">
        <f t="shared" si="21"/>
        <v>0</v>
      </c>
      <c r="N27" s="244">
        <f t="shared" si="21"/>
        <v>0</v>
      </c>
      <c r="O27" s="245">
        <v>30</v>
      </c>
      <c r="P27" s="138" t="s">
        <v>170</v>
      </c>
    </row>
    <row r="28" spans="1:31" s="138" customFormat="1" ht="15" x14ac:dyDescent="0.25">
      <c r="A28" s="84" t="s">
        <v>13</v>
      </c>
      <c r="B28" s="241">
        <f t="shared" si="19"/>
        <v>0</v>
      </c>
      <c r="C28" s="242">
        <f>$O$28*C32</f>
        <v>0</v>
      </c>
      <c r="D28" s="243">
        <f t="shared" ref="D28:N28" si="22">$O$28*D32</f>
        <v>0</v>
      </c>
      <c r="E28" s="243">
        <f t="shared" si="22"/>
        <v>0</v>
      </c>
      <c r="F28" s="243">
        <f t="shared" si="22"/>
        <v>0</v>
      </c>
      <c r="G28" s="243">
        <f t="shared" si="22"/>
        <v>0</v>
      </c>
      <c r="H28" s="243">
        <f t="shared" si="22"/>
        <v>0</v>
      </c>
      <c r="I28" s="243">
        <f t="shared" si="22"/>
        <v>0</v>
      </c>
      <c r="J28" s="243">
        <f t="shared" si="22"/>
        <v>0</v>
      </c>
      <c r="K28" s="243">
        <f t="shared" si="22"/>
        <v>0</v>
      </c>
      <c r="L28" s="243">
        <f t="shared" si="22"/>
        <v>0</v>
      </c>
      <c r="M28" s="243">
        <f t="shared" si="22"/>
        <v>0</v>
      </c>
      <c r="N28" s="244">
        <f t="shared" si="22"/>
        <v>0</v>
      </c>
      <c r="O28" s="245">
        <v>0</v>
      </c>
      <c r="P28" s="138" t="s">
        <v>170</v>
      </c>
    </row>
    <row r="29" spans="1:31" s="138" customFormat="1" ht="15.75" thickBot="1" x14ac:dyDescent="0.3">
      <c r="A29" s="84" t="s">
        <v>100</v>
      </c>
      <c r="B29" s="241">
        <f t="shared" si="19"/>
        <v>0</v>
      </c>
      <c r="C29" s="242">
        <f>$O$29*C32</f>
        <v>0</v>
      </c>
      <c r="D29" s="243">
        <f t="shared" ref="D29:N29" si="23">$O$29*D32</f>
        <v>0</v>
      </c>
      <c r="E29" s="243">
        <f t="shared" si="23"/>
        <v>0</v>
      </c>
      <c r="F29" s="243">
        <f t="shared" si="23"/>
        <v>0</v>
      </c>
      <c r="G29" s="243">
        <f t="shared" si="23"/>
        <v>0</v>
      </c>
      <c r="H29" s="243">
        <f t="shared" si="23"/>
        <v>0</v>
      </c>
      <c r="I29" s="243">
        <f t="shared" si="23"/>
        <v>0</v>
      </c>
      <c r="J29" s="243">
        <f t="shared" si="23"/>
        <v>0</v>
      </c>
      <c r="K29" s="243">
        <f t="shared" si="23"/>
        <v>0</v>
      </c>
      <c r="L29" s="243">
        <f t="shared" si="23"/>
        <v>0</v>
      </c>
      <c r="M29" s="243">
        <f t="shared" si="23"/>
        <v>0</v>
      </c>
      <c r="N29" s="244">
        <f t="shared" si="23"/>
        <v>0</v>
      </c>
      <c r="O29" s="245">
        <v>0</v>
      </c>
      <c r="P29" s="138" t="s">
        <v>170</v>
      </c>
    </row>
    <row r="30" spans="1:31" s="138" customFormat="1" thickTop="1" thickBot="1" x14ac:dyDescent="0.3">
      <c r="A30" s="246" t="s">
        <v>81</v>
      </c>
      <c r="B30" s="247">
        <f t="shared" si="19"/>
        <v>0</v>
      </c>
      <c r="C30" s="248">
        <f>$O$30*C32</f>
        <v>0</v>
      </c>
      <c r="D30" s="249">
        <f t="shared" ref="D30:N30" si="24">$O$30*D32</f>
        <v>0</v>
      </c>
      <c r="E30" s="249">
        <f t="shared" si="24"/>
        <v>0</v>
      </c>
      <c r="F30" s="249">
        <f t="shared" si="24"/>
        <v>0</v>
      </c>
      <c r="G30" s="249">
        <f t="shared" si="24"/>
        <v>0</v>
      </c>
      <c r="H30" s="249">
        <f t="shared" si="24"/>
        <v>0</v>
      </c>
      <c r="I30" s="249">
        <f t="shared" si="24"/>
        <v>0</v>
      </c>
      <c r="J30" s="249">
        <f t="shared" si="24"/>
        <v>0</v>
      </c>
      <c r="K30" s="249">
        <f t="shared" si="24"/>
        <v>0</v>
      </c>
      <c r="L30" s="249">
        <f t="shared" si="24"/>
        <v>0</v>
      </c>
      <c r="M30" s="249">
        <f t="shared" si="24"/>
        <v>0</v>
      </c>
      <c r="N30" s="250">
        <f t="shared" si="24"/>
        <v>0</v>
      </c>
      <c r="O30" s="251">
        <v>0</v>
      </c>
      <c r="P30" s="138" t="s">
        <v>170</v>
      </c>
      <c r="AE30" s="253"/>
    </row>
    <row r="31" spans="1:31" s="138" customFormat="1" ht="15.75" hidden="1" thickBot="1" x14ac:dyDescent="0.3"/>
    <row r="32" spans="1:31" s="138" customFormat="1" ht="15.75" thickBot="1" x14ac:dyDescent="0.3">
      <c r="A32" s="111" t="s">
        <v>101</v>
      </c>
      <c r="B32" s="252">
        <f>SUM(C32:N32)</f>
        <v>0</v>
      </c>
      <c r="C32" s="311">
        <f>'Game Calendar'!C4</f>
        <v>0</v>
      </c>
      <c r="D32" s="312">
        <f>'Game Calendar'!D4</f>
        <v>0</v>
      </c>
      <c r="E32" s="312">
        <f>'Game Calendar'!E4</f>
        <v>0</v>
      </c>
      <c r="F32" s="312">
        <f>'Game Calendar'!F4</f>
        <v>0</v>
      </c>
      <c r="G32" s="312">
        <f>'Game Calendar'!G4</f>
        <v>0</v>
      </c>
      <c r="H32" s="312">
        <f>'Game Calendar'!H4</f>
        <v>0</v>
      </c>
      <c r="I32" s="312">
        <f>'Game Calendar'!I4</f>
        <v>0</v>
      </c>
      <c r="J32" s="312">
        <f>'Game Calendar'!J4</f>
        <v>0</v>
      </c>
      <c r="K32" s="312">
        <f>'Game Calendar'!K4</f>
        <v>0</v>
      </c>
      <c r="L32" s="312">
        <f>'Game Calendar'!L4</f>
        <v>0</v>
      </c>
      <c r="M32" s="312">
        <f>'Game Calendar'!M4</f>
        <v>0</v>
      </c>
      <c r="N32" s="313">
        <f>'Game Calendar'!N4</f>
        <v>0</v>
      </c>
    </row>
    <row r="33" spans="1:31" s="18" customFormat="1" ht="15.75" thickBot="1" x14ac:dyDescent="0.3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31" s="18" customFormat="1" ht="15" x14ac:dyDescent="0.25">
      <c r="A34" s="254" t="s">
        <v>142</v>
      </c>
      <c r="B34" s="255" t="s">
        <v>3</v>
      </c>
      <c r="C34" s="256" t="s">
        <v>18</v>
      </c>
      <c r="D34" s="256" t="s">
        <v>19</v>
      </c>
      <c r="E34" s="256" t="s">
        <v>20</v>
      </c>
      <c r="F34" s="256" t="s">
        <v>21</v>
      </c>
      <c r="G34" s="256" t="s">
        <v>22</v>
      </c>
      <c r="H34" s="256" t="s">
        <v>23</v>
      </c>
      <c r="I34" s="256" t="s">
        <v>0</v>
      </c>
      <c r="J34" s="256" t="s">
        <v>1</v>
      </c>
      <c r="K34" s="256" t="s">
        <v>15</v>
      </c>
      <c r="L34" s="256" t="s">
        <v>16</v>
      </c>
      <c r="M34" s="256" t="s">
        <v>2</v>
      </c>
      <c r="N34" s="256" t="s">
        <v>17</v>
      </c>
      <c r="O34" s="255" t="s">
        <v>103</v>
      </c>
    </row>
    <row r="35" spans="1:31" s="138" customFormat="1" ht="15.75" thickBot="1" x14ac:dyDescent="0.3">
      <c r="A35" s="231" t="s">
        <v>3</v>
      </c>
      <c r="B35" s="232">
        <f t="shared" ref="B35:O35" si="25">SUM(B36:B41)</f>
        <v>0</v>
      </c>
      <c r="C35" s="233">
        <f t="shared" si="25"/>
        <v>0</v>
      </c>
      <c r="D35" s="234">
        <f t="shared" si="25"/>
        <v>0</v>
      </c>
      <c r="E35" s="234">
        <f t="shared" si="25"/>
        <v>0</v>
      </c>
      <c r="F35" s="234">
        <f t="shared" si="25"/>
        <v>0</v>
      </c>
      <c r="G35" s="234">
        <f t="shared" si="25"/>
        <v>0</v>
      </c>
      <c r="H35" s="234">
        <f t="shared" si="25"/>
        <v>0</v>
      </c>
      <c r="I35" s="234">
        <f t="shared" si="25"/>
        <v>0</v>
      </c>
      <c r="J35" s="234">
        <f t="shared" si="25"/>
        <v>0</v>
      </c>
      <c r="K35" s="234">
        <f t="shared" si="25"/>
        <v>0</v>
      </c>
      <c r="L35" s="234">
        <f t="shared" si="25"/>
        <v>0</v>
      </c>
      <c r="M35" s="234">
        <f t="shared" si="25"/>
        <v>0</v>
      </c>
      <c r="N35" s="234">
        <f t="shared" si="25"/>
        <v>0</v>
      </c>
      <c r="O35" s="232">
        <f t="shared" si="25"/>
        <v>310</v>
      </c>
    </row>
    <row r="36" spans="1:31" s="138" customFormat="1" ht="15" x14ac:dyDescent="0.25">
      <c r="A36" s="235" t="s">
        <v>10</v>
      </c>
      <c r="B36" s="236">
        <f>SUM(C36:N36)</f>
        <v>0</v>
      </c>
      <c r="C36" s="237">
        <f t="shared" ref="C36:N36" si="26">$O$36*C43</f>
        <v>0</v>
      </c>
      <c r="D36" s="238">
        <f t="shared" si="26"/>
        <v>0</v>
      </c>
      <c r="E36" s="238">
        <f t="shared" si="26"/>
        <v>0</v>
      </c>
      <c r="F36" s="238">
        <f t="shared" si="26"/>
        <v>0</v>
      </c>
      <c r="G36" s="238">
        <f t="shared" si="26"/>
        <v>0</v>
      </c>
      <c r="H36" s="238">
        <f t="shared" si="26"/>
        <v>0</v>
      </c>
      <c r="I36" s="238">
        <f t="shared" si="26"/>
        <v>0</v>
      </c>
      <c r="J36" s="238">
        <f t="shared" si="26"/>
        <v>0</v>
      </c>
      <c r="K36" s="238">
        <f t="shared" si="26"/>
        <v>0</v>
      </c>
      <c r="L36" s="238">
        <f t="shared" si="26"/>
        <v>0</v>
      </c>
      <c r="M36" s="238">
        <f t="shared" si="26"/>
        <v>0</v>
      </c>
      <c r="N36" s="239">
        <f t="shared" si="26"/>
        <v>0</v>
      </c>
      <c r="O36" s="240">
        <v>280</v>
      </c>
      <c r="P36" s="138" t="s">
        <v>170</v>
      </c>
    </row>
    <row r="37" spans="1:31" s="138" customFormat="1" ht="15" x14ac:dyDescent="0.25">
      <c r="A37" s="84" t="s">
        <v>11</v>
      </c>
      <c r="B37" s="241">
        <f t="shared" ref="B37:B41" si="27">SUM(C37:N37)</f>
        <v>0</v>
      </c>
      <c r="C37" s="242">
        <f t="shared" ref="C37:N37" si="28">$O$37*C43</f>
        <v>0</v>
      </c>
      <c r="D37" s="243">
        <f t="shared" si="28"/>
        <v>0</v>
      </c>
      <c r="E37" s="243">
        <f t="shared" si="28"/>
        <v>0</v>
      </c>
      <c r="F37" s="243">
        <f t="shared" si="28"/>
        <v>0</v>
      </c>
      <c r="G37" s="243">
        <f t="shared" si="28"/>
        <v>0</v>
      </c>
      <c r="H37" s="243">
        <f t="shared" si="28"/>
        <v>0</v>
      </c>
      <c r="I37" s="243">
        <f t="shared" si="28"/>
        <v>0</v>
      </c>
      <c r="J37" s="243">
        <f t="shared" si="28"/>
        <v>0</v>
      </c>
      <c r="K37" s="243">
        <f t="shared" si="28"/>
        <v>0</v>
      </c>
      <c r="L37" s="243">
        <f t="shared" si="28"/>
        <v>0</v>
      </c>
      <c r="M37" s="243">
        <f t="shared" si="28"/>
        <v>0</v>
      </c>
      <c r="N37" s="244">
        <f t="shared" si="28"/>
        <v>0</v>
      </c>
      <c r="O37" s="245">
        <v>0</v>
      </c>
      <c r="P37" s="138" t="s">
        <v>170</v>
      </c>
    </row>
    <row r="38" spans="1:31" s="138" customFormat="1" ht="15" x14ac:dyDescent="0.25">
      <c r="A38" s="84" t="s">
        <v>12</v>
      </c>
      <c r="B38" s="241">
        <f t="shared" si="27"/>
        <v>0</v>
      </c>
      <c r="C38" s="242">
        <f t="shared" ref="C38:N38" si="29">$O$38*C43</f>
        <v>0</v>
      </c>
      <c r="D38" s="243">
        <f t="shared" si="29"/>
        <v>0</v>
      </c>
      <c r="E38" s="243">
        <f t="shared" si="29"/>
        <v>0</v>
      </c>
      <c r="F38" s="243">
        <f t="shared" si="29"/>
        <v>0</v>
      </c>
      <c r="G38" s="243">
        <f t="shared" si="29"/>
        <v>0</v>
      </c>
      <c r="H38" s="243">
        <f t="shared" si="29"/>
        <v>0</v>
      </c>
      <c r="I38" s="243">
        <f t="shared" si="29"/>
        <v>0</v>
      </c>
      <c r="J38" s="243">
        <f t="shared" si="29"/>
        <v>0</v>
      </c>
      <c r="K38" s="243">
        <f t="shared" si="29"/>
        <v>0</v>
      </c>
      <c r="L38" s="243">
        <f t="shared" si="29"/>
        <v>0</v>
      </c>
      <c r="M38" s="243">
        <f t="shared" si="29"/>
        <v>0</v>
      </c>
      <c r="N38" s="244">
        <f t="shared" si="29"/>
        <v>0</v>
      </c>
      <c r="O38" s="245">
        <v>30</v>
      </c>
      <c r="P38" s="138" t="s">
        <v>170</v>
      </c>
    </row>
    <row r="39" spans="1:31" s="138" customFormat="1" ht="15" x14ac:dyDescent="0.25">
      <c r="A39" s="84" t="s">
        <v>13</v>
      </c>
      <c r="B39" s="241">
        <f t="shared" si="27"/>
        <v>0</v>
      </c>
      <c r="C39" s="242">
        <f t="shared" ref="C39:N39" si="30">$O$39*C43</f>
        <v>0</v>
      </c>
      <c r="D39" s="243">
        <f t="shared" si="30"/>
        <v>0</v>
      </c>
      <c r="E39" s="243">
        <f t="shared" si="30"/>
        <v>0</v>
      </c>
      <c r="F39" s="243">
        <f t="shared" si="30"/>
        <v>0</v>
      </c>
      <c r="G39" s="243">
        <f t="shared" si="30"/>
        <v>0</v>
      </c>
      <c r="H39" s="243">
        <f t="shared" si="30"/>
        <v>0</v>
      </c>
      <c r="I39" s="243">
        <f t="shared" si="30"/>
        <v>0</v>
      </c>
      <c r="J39" s="243">
        <f t="shared" si="30"/>
        <v>0</v>
      </c>
      <c r="K39" s="243">
        <f t="shared" si="30"/>
        <v>0</v>
      </c>
      <c r="L39" s="243">
        <f t="shared" si="30"/>
        <v>0</v>
      </c>
      <c r="M39" s="243">
        <f t="shared" si="30"/>
        <v>0</v>
      </c>
      <c r="N39" s="244">
        <f t="shared" si="30"/>
        <v>0</v>
      </c>
      <c r="O39" s="245">
        <v>0</v>
      </c>
      <c r="P39" s="138" t="s">
        <v>170</v>
      </c>
    </row>
    <row r="40" spans="1:31" s="138" customFormat="1" ht="15" x14ac:dyDescent="0.25">
      <c r="A40" s="84" t="s">
        <v>100</v>
      </c>
      <c r="B40" s="241">
        <f t="shared" si="27"/>
        <v>0</v>
      </c>
      <c r="C40" s="242">
        <f t="shared" ref="C40:N40" si="31">$O$40*C43</f>
        <v>0</v>
      </c>
      <c r="D40" s="243">
        <f t="shared" si="31"/>
        <v>0</v>
      </c>
      <c r="E40" s="243">
        <f t="shared" si="31"/>
        <v>0</v>
      </c>
      <c r="F40" s="243">
        <f t="shared" si="31"/>
        <v>0</v>
      </c>
      <c r="G40" s="243">
        <f t="shared" si="31"/>
        <v>0</v>
      </c>
      <c r="H40" s="243">
        <f t="shared" si="31"/>
        <v>0</v>
      </c>
      <c r="I40" s="243">
        <f t="shared" si="31"/>
        <v>0</v>
      </c>
      <c r="J40" s="243">
        <f t="shared" si="31"/>
        <v>0</v>
      </c>
      <c r="K40" s="243">
        <f t="shared" si="31"/>
        <v>0</v>
      </c>
      <c r="L40" s="243">
        <f t="shared" si="31"/>
        <v>0</v>
      </c>
      <c r="M40" s="243">
        <f t="shared" si="31"/>
        <v>0</v>
      </c>
      <c r="N40" s="244">
        <f t="shared" si="31"/>
        <v>0</v>
      </c>
      <c r="O40" s="245">
        <v>0</v>
      </c>
      <c r="P40" s="138" t="s">
        <v>170</v>
      </c>
    </row>
    <row r="41" spans="1:31" s="138" customFormat="1" ht="15.75" thickBot="1" x14ac:dyDescent="0.3">
      <c r="A41" s="246" t="s">
        <v>81</v>
      </c>
      <c r="B41" s="247">
        <f t="shared" si="27"/>
        <v>0</v>
      </c>
      <c r="C41" s="248">
        <f t="shared" ref="C41:N41" si="32">$O$41*C43</f>
        <v>0</v>
      </c>
      <c r="D41" s="249">
        <f t="shared" si="32"/>
        <v>0</v>
      </c>
      <c r="E41" s="249">
        <f t="shared" si="32"/>
        <v>0</v>
      </c>
      <c r="F41" s="249">
        <f t="shared" si="32"/>
        <v>0</v>
      </c>
      <c r="G41" s="249">
        <f t="shared" si="32"/>
        <v>0</v>
      </c>
      <c r="H41" s="249">
        <f t="shared" si="32"/>
        <v>0</v>
      </c>
      <c r="I41" s="249">
        <f t="shared" si="32"/>
        <v>0</v>
      </c>
      <c r="J41" s="249">
        <f t="shared" si="32"/>
        <v>0</v>
      </c>
      <c r="K41" s="249">
        <f t="shared" si="32"/>
        <v>0</v>
      </c>
      <c r="L41" s="249">
        <f t="shared" si="32"/>
        <v>0</v>
      </c>
      <c r="M41" s="249">
        <f t="shared" si="32"/>
        <v>0</v>
      </c>
      <c r="N41" s="250">
        <f t="shared" si="32"/>
        <v>0</v>
      </c>
      <c r="O41" s="251">
        <v>0</v>
      </c>
      <c r="P41" s="138" t="s">
        <v>170</v>
      </c>
    </row>
    <row r="42" spans="1:31" s="138" customFormat="1" ht="15.75" hidden="1" thickBot="1" x14ac:dyDescent="0.3"/>
    <row r="43" spans="1:31" s="138" customFormat="1" ht="15.75" thickBot="1" x14ac:dyDescent="0.3">
      <c r="A43" s="111" t="s">
        <v>101</v>
      </c>
      <c r="B43" s="252">
        <f>SUM(C43:N43)</f>
        <v>0</v>
      </c>
      <c r="C43" s="311">
        <f>'Game Calendar'!C6</f>
        <v>0</v>
      </c>
      <c r="D43" s="312">
        <f>'Game Calendar'!D6</f>
        <v>0</v>
      </c>
      <c r="E43" s="312">
        <f>'Game Calendar'!E6</f>
        <v>0</v>
      </c>
      <c r="F43" s="312">
        <f>'Game Calendar'!F6</f>
        <v>0</v>
      </c>
      <c r="G43" s="312">
        <f>'Game Calendar'!G6</f>
        <v>0</v>
      </c>
      <c r="H43" s="312">
        <f>'Game Calendar'!H6</f>
        <v>0</v>
      </c>
      <c r="I43" s="312">
        <f>'Game Calendar'!I6</f>
        <v>0</v>
      </c>
      <c r="J43" s="312">
        <f>'Game Calendar'!J6</f>
        <v>0</v>
      </c>
      <c r="K43" s="312">
        <f>'Game Calendar'!K6</f>
        <v>0</v>
      </c>
      <c r="L43" s="312">
        <f>'Game Calendar'!L6</f>
        <v>0</v>
      </c>
      <c r="M43" s="312">
        <f>'Game Calendar'!M6</f>
        <v>0</v>
      </c>
      <c r="N43" s="313">
        <f>'Game Calendar'!N6</f>
        <v>0</v>
      </c>
    </row>
    <row r="44" spans="1:31" s="18" customFormat="1" ht="15" x14ac:dyDescent="0.25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ht="15" x14ac:dyDescent="0.25"/>
    <row r="46" spans="1:31" ht="15" x14ac:dyDescent="0.25"/>
    <row r="47" spans="1:31" ht="15" x14ac:dyDescent="0.25"/>
    <row r="48" spans="1:31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</sheetData>
  <conditionalFormatting sqref="C10:N10">
    <cfRule type="containsText" dxfId="5" priority="1" operator="containsText" text="No">
      <formula>NOT(ISERROR(SEARCH("No",C10)))</formula>
    </cfRule>
    <cfRule type="containsText" dxfId="4" priority="2" operator="containsText" text="Yes">
      <formula>NOT(ISERROR(SEARCH("Yes",C10)))</formula>
    </cfRule>
  </conditionalFormatting>
  <pageMargins left="0.25" right="0.25" top="0.75" bottom="0.75" header="0.3" footer="0.3"/>
  <pageSetup paperSize="9" scale="50" orientation="landscape" r:id="rId1"/>
  <headerFooter>
    <oddHeader>&amp;L&amp;"Roboto,Regular"&amp;16SEASONAL BUDGET - EXAMPLE&amp;C&amp;"Roboto,Regular"&amp;16&amp;A&amp;R&amp;G</oddHeader>
    <oddFooter>&amp;L
&amp;"Roboto,Regular"This guide is an ‘Open Educational Resource’ (OER) issued 
under Attribution-NonCommercial-ShareAlike 4.0 International license. &amp;R&amp;"Roboto,Regular"Guide and other learning materials available at
&amp;"Roboto,Bold"www.hp4p.eu</oddFooter>
  </headerFooter>
  <colBreaks count="1" manualBreakCount="1">
    <brk id="17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2F7FC"/>
  </sheetPr>
  <dimension ref="A1:AG29"/>
  <sheetViews>
    <sheetView zoomScale="75" zoomScaleNormal="75" workbookViewId="0">
      <selection activeCell="H35" sqref="H35"/>
    </sheetView>
  </sheetViews>
  <sheetFormatPr defaultRowHeight="15" x14ac:dyDescent="0.25"/>
  <cols>
    <col min="1" max="1" width="46.5703125" bestFit="1" customWidth="1"/>
    <col min="2" max="2" width="13.42578125" customWidth="1"/>
    <col min="3" max="14" width="11.42578125" style="7" customWidth="1"/>
    <col min="15" max="15" width="17.85546875" style="7" bestFit="1" customWidth="1"/>
    <col min="16" max="16" width="14.85546875" bestFit="1" customWidth="1"/>
  </cols>
  <sheetData>
    <row r="1" spans="1:33" ht="17.25" x14ac:dyDescent="0.3">
      <c r="A1" s="257" t="s">
        <v>109</v>
      </c>
      <c r="B1" s="258" t="s">
        <v>3</v>
      </c>
      <c r="C1" s="259" t="s">
        <v>18</v>
      </c>
      <c r="D1" s="260" t="s">
        <v>19</v>
      </c>
      <c r="E1" s="259" t="s">
        <v>20</v>
      </c>
      <c r="F1" s="260" t="s">
        <v>21</v>
      </c>
      <c r="G1" s="259" t="s">
        <v>22</v>
      </c>
      <c r="H1" s="260" t="s">
        <v>23</v>
      </c>
      <c r="I1" s="259" t="s">
        <v>0</v>
      </c>
      <c r="J1" s="258" t="s">
        <v>1</v>
      </c>
      <c r="K1" s="261" t="s">
        <v>15</v>
      </c>
      <c r="L1" s="261" t="s">
        <v>16</v>
      </c>
      <c r="M1" s="261" t="s">
        <v>2</v>
      </c>
      <c r="N1" s="262" t="s">
        <v>17</v>
      </c>
      <c r="O1"/>
    </row>
    <row r="2" spans="1:33" s="138" customFormat="1" ht="18" thickBot="1" x14ac:dyDescent="0.35">
      <c r="A2" s="181" t="s">
        <v>3</v>
      </c>
      <c r="B2" s="203">
        <f t="shared" ref="B2:N2" si="0">SUM(B3:B5)</f>
        <v>0</v>
      </c>
      <c r="C2" s="204">
        <f t="shared" si="0"/>
        <v>0</v>
      </c>
      <c r="D2" s="205">
        <f t="shared" si="0"/>
        <v>0</v>
      </c>
      <c r="E2" s="205">
        <f t="shared" si="0"/>
        <v>0</v>
      </c>
      <c r="F2" s="205">
        <f t="shared" si="0"/>
        <v>0</v>
      </c>
      <c r="G2" s="205">
        <f t="shared" si="0"/>
        <v>0</v>
      </c>
      <c r="H2" s="205">
        <f t="shared" si="0"/>
        <v>0</v>
      </c>
      <c r="I2" s="205">
        <f t="shared" si="0"/>
        <v>0</v>
      </c>
      <c r="J2" s="205">
        <f t="shared" si="0"/>
        <v>0</v>
      </c>
      <c r="K2" s="205">
        <f t="shared" si="0"/>
        <v>0</v>
      </c>
      <c r="L2" s="205">
        <f t="shared" si="0"/>
        <v>0</v>
      </c>
      <c r="M2" s="205">
        <f t="shared" si="0"/>
        <v>0</v>
      </c>
      <c r="N2" s="206">
        <f t="shared" si="0"/>
        <v>0</v>
      </c>
    </row>
    <row r="3" spans="1:33" s="138" customFormat="1" ht="17.25" x14ac:dyDescent="0.3">
      <c r="A3" s="207" t="s">
        <v>108</v>
      </c>
      <c r="B3" s="208">
        <f>SUM(C3:N3)</f>
        <v>0</v>
      </c>
      <c r="C3" s="209">
        <f>'Transport Costs'!C2</f>
        <v>0</v>
      </c>
      <c r="D3" s="210">
        <f>'Transport Costs'!D2</f>
        <v>0</v>
      </c>
      <c r="E3" s="210">
        <f>'Transport Costs'!E2</f>
        <v>0</v>
      </c>
      <c r="F3" s="210">
        <f>'Transport Costs'!F2</f>
        <v>0</v>
      </c>
      <c r="G3" s="210">
        <f>'Transport Costs'!G2</f>
        <v>0</v>
      </c>
      <c r="H3" s="210">
        <f>'Transport Costs'!H2</f>
        <v>0</v>
      </c>
      <c r="I3" s="210">
        <f>'Transport Costs'!I2</f>
        <v>0</v>
      </c>
      <c r="J3" s="210">
        <f>'Transport Costs'!J2</f>
        <v>0</v>
      </c>
      <c r="K3" s="210">
        <f>'Transport Costs'!K2</f>
        <v>0</v>
      </c>
      <c r="L3" s="210">
        <f>'Transport Costs'!L2</f>
        <v>0</v>
      </c>
      <c r="M3" s="210">
        <f>'Transport Costs'!M2</f>
        <v>0</v>
      </c>
      <c r="N3" s="211">
        <f>'Transport Costs'!N2</f>
        <v>0</v>
      </c>
    </row>
    <row r="4" spans="1:33" s="138" customFormat="1" ht="17.25" x14ac:dyDescent="0.3">
      <c r="A4" s="212" t="s">
        <v>106</v>
      </c>
      <c r="B4" s="213">
        <f>SUM(C4:N4)</f>
        <v>0</v>
      </c>
      <c r="C4" s="215">
        <f>SUMIF($A$10:$A$165,"After Game Meal",C10:C165)</f>
        <v>0</v>
      </c>
      <c r="D4" s="215">
        <f>SUMIF($A$10:$A$165,"After Game Meal",D10:D165)</f>
        <v>0</v>
      </c>
      <c r="E4" s="215">
        <f t="shared" ref="E4:N4" si="1">SUMIF($A$10:$A$165,"After Game Meal",E10:E165)</f>
        <v>0</v>
      </c>
      <c r="F4" s="215">
        <f t="shared" si="1"/>
        <v>0</v>
      </c>
      <c r="G4" s="215">
        <f t="shared" si="1"/>
        <v>0</v>
      </c>
      <c r="H4" s="215">
        <f t="shared" si="1"/>
        <v>0</v>
      </c>
      <c r="I4" s="215">
        <f t="shared" si="1"/>
        <v>0</v>
      </c>
      <c r="J4" s="215">
        <f t="shared" si="1"/>
        <v>0</v>
      </c>
      <c r="K4" s="215">
        <f t="shared" si="1"/>
        <v>0</v>
      </c>
      <c r="L4" s="215">
        <f t="shared" si="1"/>
        <v>0</v>
      </c>
      <c r="M4" s="215">
        <f t="shared" si="1"/>
        <v>0</v>
      </c>
      <c r="N4" s="216">
        <f t="shared" si="1"/>
        <v>0</v>
      </c>
    </row>
    <row r="5" spans="1:33" s="138" customFormat="1" ht="18" thickBot="1" x14ac:dyDescent="0.35">
      <c r="A5" s="218" t="s">
        <v>81</v>
      </c>
      <c r="B5" s="219">
        <f t="shared" ref="B5" si="2">SUM(C5:N5)</f>
        <v>0</v>
      </c>
      <c r="C5" s="220">
        <f>SUMIF($A$10:$A$165,"Other",C10:C165)</f>
        <v>0</v>
      </c>
      <c r="D5" s="221">
        <f t="shared" ref="D5:N5" si="3">SUMIF($A$10:$A$165,"Other",D10:D165)</f>
        <v>0</v>
      </c>
      <c r="E5" s="221">
        <f t="shared" si="3"/>
        <v>0</v>
      </c>
      <c r="F5" s="221">
        <f t="shared" si="3"/>
        <v>0</v>
      </c>
      <c r="G5" s="221">
        <f t="shared" si="3"/>
        <v>0</v>
      </c>
      <c r="H5" s="221">
        <f t="shared" si="3"/>
        <v>0</v>
      </c>
      <c r="I5" s="221">
        <f t="shared" si="3"/>
        <v>0</v>
      </c>
      <c r="J5" s="221">
        <f t="shared" si="3"/>
        <v>0</v>
      </c>
      <c r="K5" s="221">
        <f t="shared" si="3"/>
        <v>0</v>
      </c>
      <c r="L5" s="221">
        <f t="shared" si="3"/>
        <v>0</v>
      </c>
      <c r="M5" s="221">
        <f t="shared" si="3"/>
        <v>0</v>
      </c>
      <c r="N5" s="222">
        <f t="shared" si="3"/>
        <v>0</v>
      </c>
    </row>
    <row r="6" spans="1:33" s="138" customFormat="1" ht="18" hidden="1" thickBot="1" x14ac:dyDescent="0.35">
      <c r="A6" s="223"/>
      <c r="B6" s="224"/>
      <c r="C6" s="224">
        <f>C14+C28+C21</f>
        <v>0</v>
      </c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5"/>
    </row>
    <row r="7" spans="1:33" s="189" customFormat="1" ht="18" thickBot="1" x14ac:dyDescent="0.35">
      <c r="A7" s="226" t="s">
        <v>188</v>
      </c>
      <c r="B7" s="227">
        <f>SUM(C7:N7)</f>
        <v>0</v>
      </c>
      <c r="C7" s="228">
        <f>C15+C29+C22</f>
        <v>0</v>
      </c>
      <c r="D7" s="229">
        <f t="shared" ref="D7:N7" si="4">D15+D29+D22</f>
        <v>0</v>
      </c>
      <c r="E7" s="229">
        <f t="shared" si="4"/>
        <v>0</v>
      </c>
      <c r="F7" s="229">
        <f t="shared" si="4"/>
        <v>0</v>
      </c>
      <c r="G7" s="229">
        <f t="shared" si="4"/>
        <v>0</v>
      </c>
      <c r="H7" s="229">
        <f t="shared" si="4"/>
        <v>0</v>
      </c>
      <c r="I7" s="229">
        <f t="shared" si="4"/>
        <v>0</v>
      </c>
      <c r="J7" s="229">
        <f t="shared" si="4"/>
        <v>0</v>
      </c>
      <c r="K7" s="229">
        <f t="shared" si="4"/>
        <v>0</v>
      </c>
      <c r="L7" s="229">
        <f t="shared" si="4"/>
        <v>0</v>
      </c>
      <c r="M7" s="229">
        <f t="shared" si="4"/>
        <v>0</v>
      </c>
      <c r="N7" s="230">
        <f t="shared" si="4"/>
        <v>0</v>
      </c>
      <c r="O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</row>
    <row r="8" spans="1:33" s="316" customFormat="1" ht="15.75" thickBot="1" x14ac:dyDescent="0.3">
      <c r="A8" s="314" t="s">
        <v>187</v>
      </c>
      <c r="B8" s="314"/>
      <c r="C8" s="315" t="str">
        <f ca="1">IF(C7='Game Calendar'!C12,"Yes","No")</f>
        <v>Yes</v>
      </c>
      <c r="D8" s="315" t="str">
        <f ca="1">IF(D7='Game Calendar'!D12,"Yes","No")</f>
        <v>Yes</v>
      </c>
      <c r="E8" s="315" t="str">
        <f ca="1">IF(E7='Game Calendar'!E12,"Yes","No")</f>
        <v>Yes</v>
      </c>
      <c r="F8" s="315" t="str">
        <f ca="1">IF(F7='Game Calendar'!F12,"Yes","No")</f>
        <v>Yes</v>
      </c>
      <c r="G8" s="315" t="str">
        <f ca="1">IF(G7='Game Calendar'!G12,"Yes","No")</f>
        <v>Yes</v>
      </c>
      <c r="H8" s="315" t="str">
        <f ca="1">IF(H7='Game Calendar'!H12,"Yes","No")</f>
        <v>Yes</v>
      </c>
      <c r="I8" s="315" t="str">
        <f ca="1">IF(I7='Game Calendar'!I12,"Yes","No")</f>
        <v>Yes</v>
      </c>
      <c r="J8" s="315" t="str">
        <f ca="1">IF(J7='Game Calendar'!J12,"Yes","No")</f>
        <v>Yes</v>
      </c>
      <c r="K8" s="315" t="str">
        <f ca="1">IF(K7='Game Calendar'!K12,"Yes","No")</f>
        <v>Yes</v>
      </c>
      <c r="L8" s="315" t="str">
        <f ca="1">IF(L7='Game Calendar'!L12,"Yes","No")</f>
        <v>Yes</v>
      </c>
      <c r="M8" s="315" t="str">
        <f ca="1">IF(M7='Game Calendar'!M12,"Yes","No")</f>
        <v>Yes</v>
      </c>
      <c r="N8" s="315" t="str">
        <f ca="1">IF(N7='Game Calendar'!N12,"Yes","No")</f>
        <v>Yes</v>
      </c>
      <c r="O8" s="315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</row>
    <row r="9" spans="1:33" s="138" customFormat="1" ht="16.5" thickTop="1" thickBot="1" x14ac:dyDescent="0.3"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AD9"/>
      <c r="AE9"/>
      <c r="AF9"/>
      <c r="AG9"/>
    </row>
    <row r="10" spans="1:33" s="18" customFormat="1" x14ac:dyDescent="0.25">
      <c r="A10" s="254" t="s">
        <v>102</v>
      </c>
      <c r="B10" s="255" t="s">
        <v>3</v>
      </c>
      <c r="C10" s="256" t="s">
        <v>18</v>
      </c>
      <c r="D10" s="256" t="s">
        <v>19</v>
      </c>
      <c r="E10" s="256" t="s">
        <v>20</v>
      </c>
      <c r="F10" s="256" t="s">
        <v>21</v>
      </c>
      <c r="G10" s="256" t="s">
        <v>22</v>
      </c>
      <c r="H10" s="256" t="s">
        <v>23</v>
      </c>
      <c r="I10" s="256" t="s">
        <v>0</v>
      </c>
      <c r="J10" s="256" t="s">
        <v>1</v>
      </c>
      <c r="K10" s="256" t="s">
        <v>15</v>
      </c>
      <c r="L10" s="256" t="s">
        <v>16</v>
      </c>
      <c r="M10" s="256" t="s">
        <v>2</v>
      </c>
      <c r="N10" s="256" t="s">
        <v>17</v>
      </c>
      <c r="O10" s="255" t="s">
        <v>103</v>
      </c>
      <c r="AD10"/>
      <c r="AE10"/>
      <c r="AF10"/>
      <c r="AG10"/>
    </row>
    <row r="11" spans="1:33" s="138" customFormat="1" ht="15.75" thickBot="1" x14ac:dyDescent="0.3">
      <c r="A11" s="231" t="s">
        <v>3</v>
      </c>
      <c r="B11" s="232">
        <f t="shared" ref="B11:O11" si="5">SUM(B12:B13)</f>
        <v>0</v>
      </c>
      <c r="C11" s="233">
        <f t="shared" si="5"/>
        <v>0</v>
      </c>
      <c r="D11" s="234">
        <f t="shared" si="5"/>
        <v>0</v>
      </c>
      <c r="E11" s="234">
        <f t="shared" si="5"/>
        <v>0</v>
      </c>
      <c r="F11" s="234">
        <f t="shared" si="5"/>
        <v>0</v>
      </c>
      <c r="G11" s="234">
        <f t="shared" si="5"/>
        <v>0</v>
      </c>
      <c r="H11" s="234">
        <f t="shared" si="5"/>
        <v>0</v>
      </c>
      <c r="I11" s="234">
        <f t="shared" si="5"/>
        <v>0</v>
      </c>
      <c r="J11" s="234">
        <f t="shared" si="5"/>
        <v>0</v>
      </c>
      <c r="K11" s="234">
        <f t="shared" si="5"/>
        <v>0</v>
      </c>
      <c r="L11" s="234">
        <f t="shared" si="5"/>
        <v>0</v>
      </c>
      <c r="M11" s="234">
        <f t="shared" si="5"/>
        <v>0</v>
      </c>
      <c r="N11" s="234">
        <f t="shared" si="5"/>
        <v>0</v>
      </c>
      <c r="O11" s="232">
        <f t="shared" si="5"/>
        <v>170</v>
      </c>
      <c r="AD11"/>
      <c r="AE11"/>
      <c r="AF11"/>
      <c r="AG11"/>
    </row>
    <row r="12" spans="1:33" s="138" customFormat="1" x14ac:dyDescent="0.25">
      <c r="A12" s="84" t="s">
        <v>100</v>
      </c>
      <c r="B12" s="241">
        <f t="shared" ref="B12:B13" si="6">SUM(C12:N12)</f>
        <v>0</v>
      </c>
      <c r="C12" s="242">
        <f t="shared" ref="C12:N12" si="7">$O$12*C15</f>
        <v>0</v>
      </c>
      <c r="D12" s="243">
        <f t="shared" si="7"/>
        <v>0</v>
      </c>
      <c r="E12" s="243">
        <f t="shared" si="7"/>
        <v>0</v>
      </c>
      <c r="F12" s="243">
        <f t="shared" si="7"/>
        <v>0</v>
      </c>
      <c r="G12" s="243">
        <f t="shared" si="7"/>
        <v>0</v>
      </c>
      <c r="H12" s="243">
        <f t="shared" si="7"/>
        <v>0</v>
      </c>
      <c r="I12" s="243">
        <f t="shared" si="7"/>
        <v>0</v>
      </c>
      <c r="J12" s="243">
        <f t="shared" si="7"/>
        <v>0</v>
      </c>
      <c r="K12" s="243">
        <f t="shared" si="7"/>
        <v>0</v>
      </c>
      <c r="L12" s="243">
        <f t="shared" si="7"/>
        <v>0</v>
      </c>
      <c r="M12" s="243">
        <f t="shared" si="7"/>
        <v>0</v>
      </c>
      <c r="N12" s="244">
        <f t="shared" si="7"/>
        <v>0</v>
      </c>
      <c r="O12" s="245">
        <v>120</v>
      </c>
      <c r="P12" s="138" t="s">
        <v>170</v>
      </c>
      <c r="AD12"/>
      <c r="AE12"/>
      <c r="AF12"/>
      <c r="AG12"/>
    </row>
    <row r="13" spans="1:33" s="138" customFormat="1" ht="15.75" thickBot="1" x14ac:dyDescent="0.3">
      <c r="A13" s="246" t="s">
        <v>81</v>
      </c>
      <c r="B13" s="247">
        <f t="shared" si="6"/>
        <v>0</v>
      </c>
      <c r="C13" s="248">
        <f>$O$13*C15</f>
        <v>0</v>
      </c>
      <c r="D13" s="249">
        <f t="shared" ref="D13:N13" si="8">$O$13*D15</f>
        <v>0</v>
      </c>
      <c r="E13" s="249">
        <f t="shared" si="8"/>
        <v>0</v>
      </c>
      <c r="F13" s="249">
        <f t="shared" si="8"/>
        <v>0</v>
      </c>
      <c r="G13" s="249">
        <f t="shared" si="8"/>
        <v>0</v>
      </c>
      <c r="H13" s="249">
        <f t="shared" si="8"/>
        <v>0</v>
      </c>
      <c r="I13" s="249">
        <f t="shared" si="8"/>
        <v>0</v>
      </c>
      <c r="J13" s="249">
        <f t="shared" si="8"/>
        <v>0</v>
      </c>
      <c r="K13" s="249">
        <f t="shared" si="8"/>
        <v>0</v>
      </c>
      <c r="L13" s="249">
        <f t="shared" si="8"/>
        <v>0</v>
      </c>
      <c r="M13" s="249">
        <f t="shared" si="8"/>
        <v>0</v>
      </c>
      <c r="N13" s="250">
        <f t="shared" si="8"/>
        <v>0</v>
      </c>
      <c r="O13" s="251">
        <v>50</v>
      </c>
      <c r="P13" s="138" t="s">
        <v>170</v>
      </c>
      <c r="AD13"/>
      <c r="AE13"/>
      <c r="AF13"/>
      <c r="AG13"/>
    </row>
    <row r="14" spans="1:33" s="138" customFormat="1" ht="15.75" hidden="1" thickBot="1" x14ac:dyDescent="0.3">
      <c r="AD14"/>
      <c r="AE14"/>
      <c r="AF14"/>
      <c r="AG14"/>
    </row>
    <row r="15" spans="1:33" s="138" customFormat="1" ht="15.75" thickBot="1" x14ac:dyDescent="0.3">
      <c r="A15" s="111" t="s">
        <v>110</v>
      </c>
      <c r="B15" s="252">
        <f>SUM(C15:N15)</f>
        <v>0</v>
      </c>
      <c r="C15" s="311">
        <f>'Game Calendar'!C3</f>
        <v>0</v>
      </c>
      <c r="D15" s="312">
        <f>'Game Calendar'!D3</f>
        <v>0</v>
      </c>
      <c r="E15" s="312">
        <f>'Game Calendar'!E3</f>
        <v>0</v>
      </c>
      <c r="F15" s="312">
        <f>'Game Calendar'!F3</f>
        <v>0</v>
      </c>
      <c r="G15" s="312">
        <f>'Game Calendar'!G3</f>
        <v>0</v>
      </c>
      <c r="H15" s="312">
        <f>'Game Calendar'!H3</f>
        <v>0</v>
      </c>
      <c r="I15" s="312">
        <f>'Game Calendar'!I3</f>
        <v>0</v>
      </c>
      <c r="J15" s="312">
        <f>'Game Calendar'!J3</f>
        <v>0</v>
      </c>
      <c r="K15" s="312">
        <f>'Game Calendar'!K3</f>
        <v>0</v>
      </c>
      <c r="L15" s="312">
        <f>'Game Calendar'!L3</f>
        <v>0</v>
      </c>
      <c r="M15" s="312">
        <f>'Game Calendar'!M3</f>
        <v>0</v>
      </c>
      <c r="N15" s="313">
        <f>'Game Calendar'!N3</f>
        <v>0</v>
      </c>
      <c r="AD15"/>
      <c r="AE15"/>
      <c r="AF15"/>
      <c r="AG15"/>
    </row>
    <row r="16" spans="1:33" s="138" customFormat="1" ht="15.75" thickBot="1" x14ac:dyDescent="0.3"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AD16"/>
      <c r="AE16"/>
      <c r="AF16"/>
      <c r="AG16"/>
    </row>
    <row r="17" spans="1:33" s="18" customFormat="1" x14ac:dyDescent="0.25">
      <c r="A17" s="254" t="s">
        <v>104</v>
      </c>
      <c r="B17" s="255" t="s">
        <v>3</v>
      </c>
      <c r="C17" s="256" t="s">
        <v>18</v>
      </c>
      <c r="D17" s="256" t="s">
        <v>19</v>
      </c>
      <c r="E17" s="256" t="s">
        <v>20</v>
      </c>
      <c r="F17" s="256" t="s">
        <v>21</v>
      </c>
      <c r="G17" s="256" t="s">
        <v>22</v>
      </c>
      <c r="H17" s="256" t="s">
        <v>23</v>
      </c>
      <c r="I17" s="256" t="s">
        <v>0</v>
      </c>
      <c r="J17" s="256" t="s">
        <v>1</v>
      </c>
      <c r="K17" s="256" t="s">
        <v>15</v>
      </c>
      <c r="L17" s="256" t="s">
        <v>16</v>
      </c>
      <c r="M17" s="256" t="s">
        <v>2</v>
      </c>
      <c r="N17" s="256" t="s">
        <v>17</v>
      </c>
      <c r="O17" s="255" t="s">
        <v>103</v>
      </c>
      <c r="AD17"/>
      <c r="AE17"/>
      <c r="AF17"/>
      <c r="AG17"/>
    </row>
    <row r="18" spans="1:33" s="138" customFormat="1" ht="15.75" thickBot="1" x14ac:dyDescent="0.3">
      <c r="A18" s="231" t="s">
        <v>3</v>
      </c>
      <c r="B18" s="232">
        <f t="shared" ref="B18:O18" si="9">SUM(B19:B20)</f>
        <v>0</v>
      </c>
      <c r="C18" s="233">
        <f t="shared" si="9"/>
        <v>0</v>
      </c>
      <c r="D18" s="234">
        <f t="shared" si="9"/>
        <v>0</v>
      </c>
      <c r="E18" s="234">
        <f t="shared" si="9"/>
        <v>0</v>
      </c>
      <c r="F18" s="234">
        <f t="shared" si="9"/>
        <v>0</v>
      </c>
      <c r="G18" s="234">
        <f t="shared" si="9"/>
        <v>0</v>
      </c>
      <c r="H18" s="234">
        <f t="shared" si="9"/>
        <v>0</v>
      </c>
      <c r="I18" s="234">
        <f t="shared" si="9"/>
        <v>0</v>
      </c>
      <c r="J18" s="234">
        <f t="shared" si="9"/>
        <v>0</v>
      </c>
      <c r="K18" s="234">
        <f t="shared" si="9"/>
        <v>0</v>
      </c>
      <c r="L18" s="234">
        <f t="shared" si="9"/>
        <v>0</v>
      </c>
      <c r="M18" s="234">
        <f t="shared" si="9"/>
        <v>0</v>
      </c>
      <c r="N18" s="234">
        <f t="shared" si="9"/>
        <v>0</v>
      </c>
      <c r="O18" s="232">
        <f t="shared" si="9"/>
        <v>145</v>
      </c>
      <c r="AD18"/>
      <c r="AE18"/>
      <c r="AF18"/>
      <c r="AG18"/>
    </row>
    <row r="19" spans="1:33" s="138" customFormat="1" x14ac:dyDescent="0.25">
      <c r="A19" s="84" t="s">
        <v>100</v>
      </c>
      <c r="B19" s="241">
        <f t="shared" ref="B19:B20" si="10">SUM(C19:N19)</f>
        <v>0</v>
      </c>
      <c r="C19" s="242">
        <f>$O$19*C22</f>
        <v>0</v>
      </c>
      <c r="D19" s="243">
        <f t="shared" ref="D19:N19" si="11">$O$19*D22</f>
        <v>0</v>
      </c>
      <c r="E19" s="243">
        <f t="shared" si="11"/>
        <v>0</v>
      </c>
      <c r="F19" s="243">
        <f t="shared" si="11"/>
        <v>0</v>
      </c>
      <c r="G19" s="243">
        <f t="shared" si="11"/>
        <v>0</v>
      </c>
      <c r="H19" s="243">
        <f t="shared" si="11"/>
        <v>0</v>
      </c>
      <c r="I19" s="243">
        <f t="shared" si="11"/>
        <v>0</v>
      </c>
      <c r="J19" s="243">
        <f t="shared" si="11"/>
        <v>0</v>
      </c>
      <c r="K19" s="243">
        <f t="shared" si="11"/>
        <v>0</v>
      </c>
      <c r="L19" s="243">
        <f t="shared" si="11"/>
        <v>0</v>
      </c>
      <c r="M19" s="243">
        <f t="shared" si="11"/>
        <v>0</v>
      </c>
      <c r="N19" s="244">
        <f t="shared" si="11"/>
        <v>0</v>
      </c>
      <c r="O19" s="245">
        <v>120</v>
      </c>
      <c r="P19" s="138" t="s">
        <v>170</v>
      </c>
      <c r="AD19"/>
      <c r="AE19"/>
      <c r="AF19"/>
      <c r="AG19"/>
    </row>
    <row r="20" spans="1:33" s="138" customFormat="1" ht="15.75" thickBot="1" x14ac:dyDescent="0.3">
      <c r="A20" s="246" t="s">
        <v>81</v>
      </c>
      <c r="B20" s="247">
        <f t="shared" si="10"/>
        <v>0</v>
      </c>
      <c r="C20" s="248">
        <f>$O$20*C22</f>
        <v>0</v>
      </c>
      <c r="D20" s="248">
        <f t="shared" ref="D20:N20" si="12">$O$20*D22</f>
        <v>0</v>
      </c>
      <c r="E20" s="248">
        <f t="shared" si="12"/>
        <v>0</v>
      </c>
      <c r="F20" s="248">
        <f t="shared" si="12"/>
        <v>0</v>
      </c>
      <c r="G20" s="248">
        <f t="shared" si="12"/>
        <v>0</v>
      </c>
      <c r="H20" s="248">
        <f t="shared" si="12"/>
        <v>0</v>
      </c>
      <c r="I20" s="248">
        <f t="shared" si="12"/>
        <v>0</v>
      </c>
      <c r="J20" s="248">
        <f t="shared" si="12"/>
        <v>0</v>
      </c>
      <c r="K20" s="248">
        <f t="shared" si="12"/>
        <v>0</v>
      </c>
      <c r="L20" s="248">
        <f t="shared" si="12"/>
        <v>0</v>
      </c>
      <c r="M20" s="248">
        <f t="shared" si="12"/>
        <v>0</v>
      </c>
      <c r="N20" s="248">
        <f t="shared" si="12"/>
        <v>0</v>
      </c>
      <c r="O20" s="251">
        <v>25</v>
      </c>
      <c r="P20" s="138" t="s">
        <v>170</v>
      </c>
      <c r="AD20"/>
      <c r="AE20"/>
      <c r="AF20"/>
      <c r="AG20"/>
    </row>
    <row r="21" spans="1:33" s="138" customFormat="1" ht="15.75" hidden="1" thickBot="1" x14ac:dyDescent="0.3">
      <c r="AD21"/>
      <c r="AE21"/>
      <c r="AF21"/>
      <c r="AG21"/>
    </row>
    <row r="22" spans="1:33" s="138" customFormat="1" ht="15.75" thickBot="1" x14ac:dyDescent="0.3">
      <c r="A22" s="111" t="s">
        <v>110</v>
      </c>
      <c r="B22" s="252">
        <f>SUM(C22:N22)</f>
        <v>0</v>
      </c>
      <c r="C22" s="311">
        <f>'Game Calendar'!C5</f>
        <v>0</v>
      </c>
      <c r="D22" s="312">
        <f>'Game Calendar'!D5</f>
        <v>0</v>
      </c>
      <c r="E22" s="312">
        <f>'Game Calendar'!E5</f>
        <v>0</v>
      </c>
      <c r="F22" s="312">
        <f>'Game Calendar'!F5</f>
        <v>0</v>
      </c>
      <c r="G22" s="312">
        <f>'Game Calendar'!G5</f>
        <v>0</v>
      </c>
      <c r="H22" s="312">
        <f>'Game Calendar'!H5</f>
        <v>0</v>
      </c>
      <c r="I22" s="312">
        <f>'Game Calendar'!I5</f>
        <v>0</v>
      </c>
      <c r="J22" s="312">
        <f>'Game Calendar'!J5</f>
        <v>0</v>
      </c>
      <c r="K22" s="312">
        <f>'Game Calendar'!K5</f>
        <v>0</v>
      </c>
      <c r="L22" s="312">
        <f>'Game Calendar'!L5</f>
        <v>0</v>
      </c>
      <c r="M22" s="312">
        <f>'Game Calendar'!M5</f>
        <v>0</v>
      </c>
      <c r="N22" s="313">
        <f>'Game Calendar'!N5</f>
        <v>0</v>
      </c>
      <c r="AD22"/>
      <c r="AE22"/>
      <c r="AF22"/>
      <c r="AG22"/>
    </row>
    <row r="23" spans="1:33" s="138" customFormat="1" ht="15.75" thickBot="1" x14ac:dyDescent="0.3"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AD23"/>
      <c r="AE23"/>
      <c r="AF23"/>
      <c r="AG23"/>
    </row>
    <row r="24" spans="1:33" s="18" customFormat="1" x14ac:dyDescent="0.25">
      <c r="A24" s="254" t="s">
        <v>142</v>
      </c>
      <c r="B24" s="255" t="s">
        <v>3</v>
      </c>
      <c r="C24" s="256" t="s">
        <v>18</v>
      </c>
      <c r="D24" s="256" t="s">
        <v>19</v>
      </c>
      <c r="E24" s="256" t="s">
        <v>20</v>
      </c>
      <c r="F24" s="256" t="s">
        <v>21</v>
      </c>
      <c r="G24" s="256" t="s">
        <v>22</v>
      </c>
      <c r="H24" s="256" t="s">
        <v>23</v>
      </c>
      <c r="I24" s="256" t="s">
        <v>0</v>
      </c>
      <c r="J24" s="256" t="s">
        <v>1</v>
      </c>
      <c r="K24" s="256" t="s">
        <v>15</v>
      </c>
      <c r="L24" s="256" t="s">
        <v>16</v>
      </c>
      <c r="M24" s="256" t="s">
        <v>2</v>
      </c>
      <c r="N24" s="256" t="s">
        <v>17</v>
      </c>
      <c r="O24" s="255" t="s">
        <v>103</v>
      </c>
      <c r="AD24"/>
      <c r="AE24"/>
      <c r="AF24"/>
      <c r="AG24"/>
    </row>
    <row r="25" spans="1:33" s="138" customFormat="1" ht="15.75" thickBot="1" x14ac:dyDescent="0.3">
      <c r="A25" s="231" t="s">
        <v>3</v>
      </c>
      <c r="B25" s="232">
        <f t="shared" ref="B25:O25" si="13">SUM(B26:B27)</f>
        <v>0</v>
      </c>
      <c r="C25" s="233">
        <f t="shared" si="13"/>
        <v>0</v>
      </c>
      <c r="D25" s="234">
        <f t="shared" si="13"/>
        <v>0</v>
      </c>
      <c r="E25" s="234">
        <f t="shared" si="13"/>
        <v>0</v>
      </c>
      <c r="F25" s="234">
        <f t="shared" si="13"/>
        <v>0</v>
      </c>
      <c r="G25" s="234">
        <f t="shared" si="13"/>
        <v>0</v>
      </c>
      <c r="H25" s="234">
        <f t="shared" si="13"/>
        <v>0</v>
      </c>
      <c r="I25" s="234">
        <f t="shared" si="13"/>
        <v>0</v>
      </c>
      <c r="J25" s="234">
        <f t="shared" si="13"/>
        <v>0</v>
      </c>
      <c r="K25" s="234">
        <f t="shared" si="13"/>
        <v>0</v>
      </c>
      <c r="L25" s="234">
        <f t="shared" si="13"/>
        <v>0</v>
      </c>
      <c r="M25" s="234">
        <f t="shared" si="13"/>
        <v>0</v>
      </c>
      <c r="N25" s="234">
        <f t="shared" si="13"/>
        <v>0</v>
      </c>
      <c r="O25" s="232">
        <f t="shared" si="13"/>
        <v>15</v>
      </c>
      <c r="AD25"/>
      <c r="AE25"/>
      <c r="AF25"/>
      <c r="AG25"/>
    </row>
    <row r="26" spans="1:33" s="138" customFormat="1" x14ac:dyDescent="0.25">
      <c r="A26" s="84" t="s">
        <v>100</v>
      </c>
      <c r="B26" s="241">
        <f t="shared" ref="B26:B27" si="14">SUM(C26:N26)</f>
        <v>0</v>
      </c>
      <c r="C26" s="242">
        <f t="shared" ref="C26:N26" si="15">$O$26*C29</f>
        <v>0</v>
      </c>
      <c r="D26" s="243">
        <f t="shared" si="15"/>
        <v>0</v>
      </c>
      <c r="E26" s="243">
        <f t="shared" si="15"/>
        <v>0</v>
      </c>
      <c r="F26" s="243">
        <f t="shared" si="15"/>
        <v>0</v>
      </c>
      <c r="G26" s="243">
        <f t="shared" si="15"/>
        <v>0</v>
      </c>
      <c r="H26" s="243">
        <f t="shared" si="15"/>
        <v>0</v>
      </c>
      <c r="I26" s="243">
        <f t="shared" si="15"/>
        <v>0</v>
      </c>
      <c r="J26" s="243">
        <f t="shared" si="15"/>
        <v>0</v>
      </c>
      <c r="K26" s="243">
        <f t="shared" si="15"/>
        <v>0</v>
      </c>
      <c r="L26" s="243">
        <f t="shared" si="15"/>
        <v>0</v>
      </c>
      <c r="M26" s="243">
        <f t="shared" si="15"/>
        <v>0</v>
      </c>
      <c r="N26" s="244">
        <f t="shared" si="15"/>
        <v>0</v>
      </c>
      <c r="O26" s="245">
        <v>0</v>
      </c>
      <c r="P26" s="138" t="s">
        <v>170</v>
      </c>
      <c r="AD26"/>
      <c r="AE26"/>
      <c r="AF26"/>
      <c r="AG26"/>
    </row>
    <row r="27" spans="1:33" s="138" customFormat="1" ht="15.75" thickBot="1" x14ac:dyDescent="0.3">
      <c r="A27" s="246" t="s">
        <v>81</v>
      </c>
      <c r="B27" s="247">
        <f t="shared" si="14"/>
        <v>0</v>
      </c>
      <c r="C27" s="248">
        <f t="shared" ref="C27:N27" si="16">$O$27*C29</f>
        <v>0</v>
      </c>
      <c r="D27" s="249">
        <f t="shared" si="16"/>
        <v>0</v>
      </c>
      <c r="E27" s="249">
        <f t="shared" si="16"/>
        <v>0</v>
      </c>
      <c r="F27" s="249">
        <f t="shared" si="16"/>
        <v>0</v>
      </c>
      <c r="G27" s="249">
        <f t="shared" si="16"/>
        <v>0</v>
      </c>
      <c r="H27" s="249">
        <f t="shared" si="16"/>
        <v>0</v>
      </c>
      <c r="I27" s="249">
        <f t="shared" si="16"/>
        <v>0</v>
      </c>
      <c r="J27" s="249">
        <f t="shared" si="16"/>
        <v>0</v>
      </c>
      <c r="K27" s="249">
        <f t="shared" si="16"/>
        <v>0</v>
      </c>
      <c r="L27" s="249">
        <f t="shared" si="16"/>
        <v>0</v>
      </c>
      <c r="M27" s="249">
        <f t="shared" si="16"/>
        <v>0</v>
      </c>
      <c r="N27" s="250">
        <f t="shared" si="16"/>
        <v>0</v>
      </c>
      <c r="O27" s="251">
        <v>15</v>
      </c>
      <c r="P27" s="138" t="s">
        <v>170</v>
      </c>
      <c r="AD27"/>
      <c r="AE27"/>
      <c r="AF27"/>
      <c r="AG27"/>
    </row>
    <row r="28" spans="1:33" s="138" customFormat="1" ht="15.75" hidden="1" thickBot="1" x14ac:dyDescent="0.3">
      <c r="AD28"/>
      <c r="AE28"/>
      <c r="AF28"/>
      <c r="AG28"/>
    </row>
    <row r="29" spans="1:33" s="138" customFormat="1" ht="15.75" thickBot="1" x14ac:dyDescent="0.3">
      <c r="A29" s="111" t="s">
        <v>110</v>
      </c>
      <c r="B29" s="252">
        <f>SUM(C29:N29)</f>
        <v>0</v>
      </c>
      <c r="C29" s="311">
        <f>'Game Calendar'!C7</f>
        <v>0</v>
      </c>
      <c r="D29" s="312">
        <f>'Game Calendar'!D7</f>
        <v>0</v>
      </c>
      <c r="E29" s="312">
        <f>'Game Calendar'!E7</f>
        <v>0</v>
      </c>
      <c r="F29" s="312">
        <f>'Game Calendar'!F7</f>
        <v>0</v>
      </c>
      <c r="G29" s="312">
        <f>'Game Calendar'!G7</f>
        <v>0</v>
      </c>
      <c r="H29" s="312">
        <f>'Game Calendar'!H7</f>
        <v>0</v>
      </c>
      <c r="I29" s="312">
        <f>'Game Calendar'!I7</f>
        <v>0</v>
      </c>
      <c r="J29" s="312">
        <f>'Game Calendar'!J7</f>
        <v>0</v>
      </c>
      <c r="K29" s="312">
        <f>'Game Calendar'!K7</f>
        <v>0</v>
      </c>
      <c r="L29" s="312">
        <f>'Game Calendar'!L7</f>
        <v>0</v>
      </c>
      <c r="M29" s="312">
        <f>'Game Calendar'!M7</f>
        <v>0</v>
      </c>
      <c r="N29" s="313">
        <f>'Game Calendar'!N7</f>
        <v>0</v>
      </c>
      <c r="AD29"/>
      <c r="AE29"/>
      <c r="AF29"/>
      <c r="AG29"/>
    </row>
  </sheetData>
  <conditionalFormatting sqref="C8:N8">
    <cfRule type="containsText" dxfId="3" priority="1" operator="containsText" text="No">
      <formula>NOT(ISERROR(SEARCH("No",C8)))</formula>
    </cfRule>
    <cfRule type="containsText" dxfId="2" priority="2" operator="containsText" text="Yes">
      <formula>NOT(ISERROR(SEARCH("Yes",C8)))</formula>
    </cfRule>
  </conditionalFormatting>
  <pageMargins left="0.25" right="0.25" top="0.75" bottom="0.75" header="0.3" footer="0.3"/>
  <pageSetup paperSize="9" scale="50" orientation="landscape" r:id="rId1"/>
  <headerFooter>
    <oddHeader>&amp;L&amp;"Roboto,Regular"&amp;16SEASONAL BUDGET - EXAMPLE&amp;C&amp;"Roboto,Regular"&amp;16&amp;A&amp;R&amp;G</oddHeader>
    <oddFooter>&amp;L
&amp;"Roboto,Regular"This guide is an ‘Open Educational Resource’ (OER) issued 
under Attribution-NonCommercial-ShareAlike 4.0 International license. &amp;R&amp;"Roboto,Regular"Guide and other learning materials available at
&amp;"Roboto,Bold"www.hp4p.eu</oddFooter>
  </headerFooter>
  <colBreaks count="1" manualBreakCount="1">
    <brk id="19" max="28" man="1"/>
  </colBreaks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F7FC"/>
  </sheetPr>
  <dimension ref="A1:Q22"/>
  <sheetViews>
    <sheetView zoomScale="75" zoomScaleNormal="75" workbookViewId="0">
      <selection activeCell="O28" sqref="O28"/>
    </sheetView>
  </sheetViews>
  <sheetFormatPr defaultRowHeight="15" x14ac:dyDescent="0.25"/>
  <cols>
    <col min="1" max="1" width="46.5703125" bestFit="1" customWidth="1"/>
    <col min="2" max="2" width="17.85546875" bestFit="1" customWidth="1"/>
    <col min="3" max="14" width="10.85546875" style="7" customWidth="1"/>
    <col min="15" max="15" width="4.140625" customWidth="1"/>
    <col min="16" max="16" width="10.140625" customWidth="1"/>
    <col min="17" max="17" width="34.7109375" bestFit="1" customWidth="1"/>
  </cols>
  <sheetData>
    <row r="1" spans="1:17" ht="21.75" thickBot="1" x14ac:dyDescent="0.4">
      <c r="A1" s="15"/>
      <c r="B1" s="277" t="s">
        <v>3</v>
      </c>
      <c r="C1" s="277" t="s">
        <v>18</v>
      </c>
      <c r="D1" s="278" t="s">
        <v>19</v>
      </c>
      <c r="E1" s="278" t="s">
        <v>20</v>
      </c>
      <c r="F1" s="278" t="s">
        <v>21</v>
      </c>
      <c r="G1" s="278" t="s">
        <v>22</v>
      </c>
      <c r="H1" s="279" t="s">
        <v>23</v>
      </c>
      <c r="I1" s="280" t="s">
        <v>0</v>
      </c>
      <c r="J1" s="278" t="s">
        <v>1</v>
      </c>
      <c r="K1" s="278" t="s">
        <v>15</v>
      </c>
      <c r="L1" s="278" t="s">
        <v>16</v>
      </c>
      <c r="M1" s="278" t="s">
        <v>2</v>
      </c>
      <c r="N1" s="281" t="s">
        <v>17</v>
      </c>
    </row>
    <row r="2" spans="1:17" ht="21.75" thickBot="1" x14ac:dyDescent="0.4">
      <c r="A2" s="23" t="s">
        <v>3</v>
      </c>
      <c r="B2" s="8">
        <f>SUM(C2:N2)</f>
        <v>0</v>
      </c>
      <c r="C2" s="24">
        <f>C3+C5+C7+C9+C11+C13+C15</f>
        <v>0</v>
      </c>
      <c r="D2" s="25">
        <f>D3+D5+D7+D9+D11+D13+D15</f>
        <v>0</v>
      </c>
      <c r="E2" s="25">
        <f t="shared" ref="E2:N2" si="0">E3+E5+E7+E9+E11+E13+E15</f>
        <v>0</v>
      </c>
      <c r="F2" s="25">
        <f t="shared" si="0"/>
        <v>0</v>
      </c>
      <c r="G2" s="25">
        <f t="shared" si="0"/>
        <v>0</v>
      </c>
      <c r="H2" s="25">
        <f t="shared" si="0"/>
        <v>0</v>
      </c>
      <c r="I2" s="25">
        <f t="shared" si="0"/>
        <v>0</v>
      </c>
      <c r="J2" s="25">
        <f t="shared" si="0"/>
        <v>0</v>
      </c>
      <c r="K2" s="25">
        <f t="shared" si="0"/>
        <v>0</v>
      </c>
      <c r="L2" s="25">
        <f t="shared" si="0"/>
        <v>0</v>
      </c>
      <c r="M2" s="25">
        <f t="shared" si="0"/>
        <v>0</v>
      </c>
      <c r="N2" s="26">
        <f t="shared" si="0"/>
        <v>0</v>
      </c>
      <c r="P2" s="3"/>
    </row>
    <row r="3" spans="1:17" s="138" customFormat="1" x14ac:dyDescent="0.25">
      <c r="A3" s="304" t="s">
        <v>43</v>
      </c>
      <c r="B3" s="264">
        <f>SUM(C3:N3)</f>
        <v>0</v>
      </c>
      <c r="C3" s="265">
        <f>C4*$P$4</f>
        <v>0</v>
      </c>
      <c r="D3" s="266">
        <f t="shared" ref="D3:N3" si="1">D4*$P$4</f>
        <v>0</v>
      </c>
      <c r="E3" s="266">
        <f t="shared" si="1"/>
        <v>0</v>
      </c>
      <c r="F3" s="266">
        <f t="shared" si="1"/>
        <v>0</v>
      </c>
      <c r="G3" s="266">
        <f t="shared" si="1"/>
        <v>0</v>
      </c>
      <c r="H3" s="266">
        <f t="shared" si="1"/>
        <v>0</v>
      </c>
      <c r="I3" s="266">
        <f t="shared" si="1"/>
        <v>0</v>
      </c>
      <c r="J3" s="266">
        <f t="shared" si="1"/>
        <v>0</v>
      </c>
      <c r="K3" s="266">
        <f t="shared" si="1"/>
        <v>0</v>
      </c>
      <c r="L3" s="266">
        <f t="shared" si="1"/>
        <v>0</v>
      </c>
      <c r="M3" s="266">
        <f t="shared" si="1"/>
        <v>0</v>
      </c>
      <c r="N3" s="267">
        <f t="shared" si="1"/>
        <v>0</v>
      </c>
      <c r="P3" s="139"/>
    </row>
    <row r="4" spans="1:17" s="138" customFormat="1" ht="15.75" thickBot="1" x14ac:dyDescent="0.3">
      <c r="A4" s="268" t="s">
        <v>49</v>
      </c>
      <c r="B4" s="269"/>
      <c r="C4" s="270">
        <v>0</v>
      </c>
      <c r="D4" s="270">
        <v>0</v>
      </c>
      <c r="E4" s="270">
        <v>0</v>
      </c>
      <c r="F4" s="270">
        <v>0</v>
      </c>
      <c r="G4" s="270">
        <v>0</v>
      </c>
      <c r="H4" s="270">
        <v>0</v>
      </c>
      <c r="I4" s="270">
        <v>0</v>
      </c>
      <c r="J4" s="270">
        <v>0</v>
      </c>
      <c r="K4" s="270">
        <v>0</v>
      </c>
      <c r="L4" s="270">
        <v>0</v>
      </c>
      <c r="M4" s="270">
        <v>0</v>
      </c>
      <c r="N4" s="270">
        <v>0</v>
      </c>
      <c r="O4" s="271"/>
      <c r="P4" s="272">
        <v>350</v>
      </c>
      <c r="Q4" s="138" t="s">
        <v>57</v>
      </c>
    </row>
    <row r="5" spans="1:17" s="138" customFormat="1" x14ac:dyDescent="0.25">
      <c r="A5" s="200" t="s">
        <v>44</v>
      </c>
      <c r="B5" s="264">
        <f t="shared" ref="B5:B13" si="2">SUM(C5:N5)</f>
        <v>0</v>
      </c>
      <c r="C5" s="265">
        <f>C6*$P$6</f>
        <v>0</v>
      </c>
      <c r="D5" s="266">
        <f t="shared" ref="D5:N5" si="3">D6*$P$6</f>
        <v>0</v>
      </c>
      <c r="E5" s="266">
        <f t="shared" si="3"/>
        <v>0</v>
      </c>
      <c r="F5" s="266">
        <f t="shared" si="3"/>
        <v>0</v>
      </c>
      <c r="G5" s="266">
        <f t="shared" si="3"/>
        <v>0</v>
      </c>
      <c r="H5" s="266">
        <f t="shared" si="3"/>
        <v>0</v>
      </c>
      <c r="I5" s="266">
        <f t="shared" si="3"/>
        <v>0</v>
      </c>
      <c r="J5" s="266">
        <f t="shared" si="3"/>
        <v>0</v>
      </c>
      <c r="K5" s="266">
        <f t="shared" si="3"/>
        <v>0</v>
      </c>
      <c r="L5" s="266">
        <f t="shared" si="3"/>
        <v>0</v>
      </c>
      <c r="M5" s="266">
        <f t="shared" si="3"/>
        <v>0</v>
      </c>
      <c r="N5" s="267">
        <f t="shared" si="3"/>
        <v>0</v>
      </c>
      <c r="P5" s="160"/>
    </row>
    <row r="6" spans="1:17" s="138" customFormat="1" ht="15.75" thickBot="1" x14ac:dyDescent="0.3">
      <c r="A6" s="268" t="s">
        <v>50</v>
      </c>
      <c r="B6" s="269"/>
      <c r="C6" s="270">
        <v>0</v>
      </c>
      <c r="D6" s="270">
        <v>0</v>
      </c>
      <c r="E6" s="270">
        <v>0</v>
      </c>
      <c r="F6" s="270">
        <v>0</v>
      </c>
      <c r="G6" s="270">
        <v>0</v>
      </c>
      <c r="H6" s="270">
        <v>0</v>
      </c>
      <c r="I6" s="270">
        <v>0</v>
      </c>
      <c r="J6" s="270">
        <v>0</v>
      </c>
      <c r="K6" s="270">
        <v>0</v>
      </c>
      <c r="L6" s="270">
        <v>0</v>
      </c>
      <c r="M6" s="270">
        <v>0</v>
      </c>
      <c r="N6" s="270">
        <v>0</v>
      </c>
      <c r="O6" s="271"/>
      <c r="P6" s="272">
        <v>380</v>
      </c>
      <c r="Q6" s="138" t="s">
        <v>58</v>
      </c>
    </row>
    <row r="7" spans="1:17" s="138" customFormat="1" x14ac:dyDescent="0.25">
      <c r="A7" s="304" t="s">
        <v>45</v>
      </c>
      <c r="B7" s="264">
        <f t="shared" si="2"/>
        <v>0</v>
      </c>
      <c r="C7" s="265">
        <f>C8*$P$8</f>
        <v>0</v>
      </c>
      <c r="D7" s="266">
        <f t="shared" ref="D7:N7" si="4">D8*$P$8</f>
        <v>0</v>
      </c>
      <c r="E7" s="266">
        <f t="shared" si="4"/>
        <v>0</v>
      </c>
      <c r="F7" s="266">
        <f t="shared" si="4"/>
        <v>0</v>
      </c>
      <c r="G7" s="266">
        <f t="shared" si="4"/>
        <v>0</v>
      </c>
      <c r="H7" s="266">
        <f t="shared" si="4"/>
        <v>0</v>
      </c>
      <c r="I7" s="266">
        <f t="shared" si="4"/>
        <v>0</v>
      </c>
      <c r="J7" s="266">
        <f t="shared" si="4"/>
        <v>0</v>
      </c>
      <c r="K7" s="266">
        <f t="shared" si="4"/>
        <v>0</v>
      </c>
      <c r="L7" s="266">
        <f t="shared" si="4"/>
        <v>0</v>
      </c>
      <c r="M7" s="266">
        <f t="shared" si="4"/>
        <v>0</v>
      </c>
      <c r="N7" s="267">
        <f t="shared" si="4"/>
        <v>0</v>
      </c>
      <c r="P7" s="160"/>
    </row>
    <row r="8" spans="1:17" s="138" customFormat="1" ht="15.75" thickBot="1" x14ac:dyDescent="0.3">
      <c r="A8" s="268" t="s">
        <v>51</v>
      </c>
      <c r="B8" s="269"/>
      <c r="C8" s="270">
        <v>0</v>
      </c>
      <c r="D8" s="270">
        <v>0</v>
      </c>
      <c r="E8" s="270">
        <v>0</v>
      </c>
      <c r="F8" s="270">
        <v>0</v>
      </c>
      <c r="G8" s="270">
        <v>0</v>
      </c>
      <c r="H8" s="270">
        <v>0</v>
      </c>
      <c r="I8" s="270">
        <v>0</v>
      </c>
      <c r="J8" s="270">
        <v>0</v>
      </c>
      <c r="K8" s="270">
        <v>0</v>
      </c>
      <c r="L8" s="270">
        <v>0</v>
      </c>
      <c r="M8" s="270">
        <v>0</v>
      </c>
      <c r="N8" s="270">
        <v>0</v>
      </c>
      <c r="O8" s="271"/>
      <c r="P8" s="272">
        <v>250</v>
      </c>
      <c r="Q8" s="138" t="s">
        <v>59</v>
      </c>
    </row>
    <row r="9" spans="1:17" s="138" customFormat="1" x14ac:dyDescent="0.25">
      <c r="A9" s="304" t="s">
        <v>46</v>
      </c>
      <c r="B9" s="264">
        <f t="shared" si="2"/>
        <v>0</v>
      </c>
      <c r="C9" s="265">
        <f>C10*$P$10</f>
        <v>0</v>
      </c>
      <c r="D9" s="266">
        <f t="shared" ref="D9:N9" si="5">D10*$P$10</f>
        <v>0</v>
      </c>
      <c r="E9" s="266">
        <f t="shared" si="5"/>
        <v>0</v>
      </c>
      <c r="F9" s="266">
        <f t="shared" si="5"/>
        <v>0</v>
      </c>
      <c r="G9" s="266">
        <f t="shared" si="5"/>
        <v>0</v>
      </c>
      <c r="H9" s="266">
        <f t="shared" si="5"/>
        <v>0</v>
      </c>
      <c r="I9" s="266">
        <f t="shared" si="5"/>
        <v>0</v>
      </c>
      <c r="J9" s="266">
        <f t="shared" si="5"/>
        <v>0</v>
      </c>
      <c r="K9" s="266">
        <f t="shared" si="5"/>
        <v>0</v>
      </c>
      <c r="L9" s="266">
        <f t="shared" si="5"/>
        <v>0</v>
      </c>
      <c r="M9" s="266">
        <f t="shared" si="5"/>
        <v>0</v>
      </c>
      <c r="N9" s="267">
        <f t="shared" si="5"/>
        <v>0</v>
      </c>
      <c r="P9" s="160"/>
    </row>
    <row r="10" spans="1:17" s="138" customFormat="1" ht="15.75" thickBot="1" x14ac:dyDescent="0.3">
      <c r="A10" s="268" t="s">
        <v>52</v>
      </c>
      <c r="B10" s="269"/>
      <c r="C10" s="270">
        <v>0</v>
      </c>
      <c r="D10" s="270">
        <v>0</v>
      </c>
      <c r="E10" s="270">
        <v>0</v>
      </c>
      <c r="F10" s="270">
        <v>0</v>
      </c>
      <c r="G10" s="270">
        <v>0</v>
      </c>
      <c r="H10" s="270">
        <v>0</v>
      </c>
      <c r="I10" s="270">
        <v>0</v>
      </c>
      <c r="J10" s="270">
        <v>0</v>
      </c>
      <c r="K10" s="270">
        <v>0</v>
      </c>
      <c r="L10" s="270">
        <v>0</v>
      </c>
      <c r="M10" s="270">
        <v>0</v>
      </c>
      <c r="N10" s="270">
        <v>0</v>
      </c>
      <c r="O10" s="271"/>
      <c r="P10" s="272">
        <v>600</v>
      </c>
      <c r="Q10" s="138" t="s">
        <v>60</v>
      </c>
    </row>
    <row r="11" spans="1:17" s="138" customFormat="1" x14ac:dyDescent="0.25">
      <c r="A11" s="304" t="s">
        <v>47</v>
      </c>
      <c r="B11" s="264">
        <f t="shared" si="2"/>
        <v>0</v>
      </c>
      <c r="C11" s="265">
        <f>C12*$P$12</f>
        <v>0</v>
      </c>
      <c r="D11" s="266">
        <f>D12*$P$12</f>
        <v>0</v>
      </c>
      <c r="E11" s="266">
        <f t="shared" ref="E11:N11" si="6">E12*$P$12</f>
        <v>0</v>
      </c>
      <c r="F11" s="266">
        <f>F12*$P$12</f>
        <v>0</v>
      </c>
      <c r="G11" s="266">
        <f t="shared" si="6"/>
        <v>0</v>
      </c>
      <c r="H11" s="266">
        <f t="shared" si="6"/>
        <v>0</v>
      </c>
      <c r="I11" s="266">
        <f t="shared" si="6"/>
        <v>0</v>
      </c>
      <c r="J11" s="266">
        <f t="shared" si="6"/>
        <v>0</v>
      </c>
      <c r="K11" s="266">
        <f t="shared" si="6"/>
        <v>0</v>
      </c>
      <c r="L11" s="266">
        <f t="shared" si="6"/>
        <v>0</v>
      </c>
      <c r="M11" s="266">
        <f t="shared" si="6"/>
        <v>0</v>
      </c>
      <c r="N11" s="267">
        <f t="shared" si="6"/>
        <v>0</v>
      </c>
      <c r="P11" s="160"/>
    </row>
    <row r="12" spans="1:17" s="138" customFormat="1" ht="15.75" thickBot="1" x14ac:dyDescent="0.3">
      <c r="A12" s="268" t="s">
        <v>53</v>
      </c>
      <c r="B12" s="269"/>
      <c r="C12" s="270">
        <v>0</v>
      </c>
      <c r="D12" s="270">
        <v>0</v>
      </c>
      <c r="E12" s="270">
        <v>0</v>
      </c>
      <c r="F12" s="270">
        <v>0</v>
      </c>
      <c r="G12" s="270">
        <v>0</v>
      </c>
      <c r="H12" s="270">
        <v>0</v>
      </c>
      <c r="I12" s="270">
        <v>0</v>
      </c>
      <c r="J12" s="270">
        <v>0</v>
      </c>
      <c r="K12" s="270">
        <v>0</v>
      </c>
      <c r="L12" s="270">
        <v>0</v>
      </c>
      <c r="M12" s="270">
        <v>0</v>
      </c>
      <c r="N12" s="270">
        <v>0</v>
      </c>
      <c r="O12" s="271"/>
      <c r="P12" s="272">
        <v>900</v>
      </c>
      <c r="Q12" s="138" t="s">
        <v>61</v>
      </c>
    </row>
    <row r="13" spans="1:17" s="138" customFormat="1" x14ac:dyDescent="0.25">
      <c r="A13" s="304" t="s">
        <v>48</v>
      </c>
      <c r="B13" s="264">
        <f t="shared" si="2"/>
        <v>0</v>
      </c>
      <c r="C13" s="265">
        <f>C14*$P$14</f>
        <v>0</v>
      </c>
      <c r="D13" s="266">
        <f t="shared" ref="D13:N13" si="7">D14*$P$14</f>
        <v>0</v>
      </c>
      <c r="E13" s="266">
        <f t="shared" si="7"/>
        <v>0</v>
      </c>
      <c r="F13" s="266">
        <f t="shared" si="7"/>
        <v>0</v>
      </c>
      <c r="G13" s="266">
        <f t="shared" si="7"/>
        <v>0</v>
      </c>
      <c r="H13" s="266">
        <f t="shared" si="7"/>
        <v>0</v>
      </c>
      <c r="I13" s="266">
        <f t="shared" si="7"/>
        <v>0</v>
      </c>
      <c r="J13" s="266">
        <f t="shared" si="7"/>
        <v>0</v>
      </c>
      <c r="K13" s="266">
        <f t="shared" si="7"/>
        <v>0</v>
      </c>
      <c r="L13" s="266">
        <f t="shared" si="7"/>
        <v>0</v>
      </c>
      <c r="M13" s="266">
        <f t="shared" si="7"/>
        <v>0</v>
      </c>
      <c r="N13" s="267">
        <f t="shared" si="7"/>
        <v>0</v>
      </c>
      <c r="P13" s="160"/>
    </row>
    <row r="14" spans="1:17" s="138" customFormat="1" ht="15.75" thickBot="1" x14ac:dyDescent="0.3">
      <c r="A14" s="268" t="s">
        <v>54</v>
      </c>
      <c r="B14" s="269"/>
      <c r="C14" s="270">
        <v>0</v>
      </c>
      <c r="D14" s="270">
        <v>0</v>
      </c>
      <c r="E14" s="270">
        <v>0</v>
      </c>
      <c r="F14" s="270">
        <v>0</v>
      </c>
      <c r="G14" s="270">
        <v>0</v>
      </c>
      <c r="H14" s="270">
        <v>0</v>
      </c>
      <c r="I14" s="270">
        <v>0</v>
      </c>
      <c r="J14" s="270">
        <v>0</v>
      </c>
      <c r="K14" s="270">
        <v>0</v>
      </c>
      <c r="L14" s="270">
        <v>0</v>
      </c>
      <c r="M14" s="270">
        <v>0</v>
      </c>
      <c r="N14" s="270">
        <v>0</v>
      </c>
      <c r="O14" s="271"/>
      <c r="P14" s="272">
        <v>650</v>
      </c>
      <c r="Q14" s="138" t="s">
        <v>62</v>
      </c>
    </row>
    <row r="15" spans="1:17" s="138" customFormat="1" x14ac:dyDescent="0.25">
      <c r="A15" s="305" t="s">
        <v>55</v>
      </c>
      <c r="B15" s="273">
        <f t="shared" ref="B15" si="8">SUM(C15:N15)</f>
        <v>0</v>
      </c>
      <c r="C15" s="274">
        <f>C16*$P$16</f>
        <v>0</v>
      </c>
      <c r="D15" s="275">
        <f t="shared" ref="D15:N15" si="9">D16*$P$16</f>
        <v>0</v>
      </c>
      <c r="E15" s="275">
        <f t="shared" si="9"/>
        <v>0</v>
      </c>
      <c r="F15" s="275">
        <f t="shared" si="9"/>
        <v>0</v>
      </c>
      <c r="G15" s="275">
        <f t="shared" si="9"/>
        <v>0</v>
      </c>
      <c r="H15" s="275">
        <f>H16*$P$16</f>
        <v>0</v>
      </c>
      <c r="I15" s="275">
        <f t="shared" si="9"/>
        <v>0</v>
      </c>
      <c r="J15" s="275">
        <f t="shared" si="9"/>
        <v>0</v>
      </c>
      <c r="K15" s="275">
        <f t="shared" si="9"/>
        <v>0</v>
      </c>
      <c r="L15" s="275">
        <f t="shared" si="9"/>
        <v>0</v>
      </c>
      <c r="M15" s="275">
        <f t="shared" si="9"/>
        <v>0</v>
      </c>
      <c r="N15" s="276">
        <f t="shared" si="9"/>
        <v>0</v>
      </c>
      <c r="P15" s="160"/>
    </row>
    <row r="16" spans="1:17" s="138" customFormat="1" ht="15.75" thickBot="1" x14ac:dyDescent="0.3">
      <c r="A16" s="268" t="s">
        <v>56</v>
      </c>
      <c r="B16" s="269"/>
      <c r="C16" s="270">
        <v>0</v>
      </c>
      <c r="D16" s="270">
        <v>0</v>
      </c>
      <c r="E16" s="270">
        <v>0</v>
      </c>
      <c r="F16" s="270">
        <v>0</v>
      </c>
      <c r="G16" s="270">
        <v>0</v>
      </c>
      <c r="H16" s="270">
        <v>0</v>
      </c>
      <c r="I16" s="270">
        <v>0</v>
      </c>
      <c r="J16" s="270">
        <v>0</v>
      </c>
      <c r="K16" s="270">
        <v>0</v>
      </c>
      <c r="L16" s="270">
        <v>0</v>
      </c>
      <c r="M16" s="270">
        <v>0</v>
      </c>
      <c r="N16" s="270">
        <v>0</v>
      </c>
      <c r="O16" s="271"/>
      <c r="P16" s="272">
        <v>230</v>
      </c>
      <c r="Q16" s="138" t="s">
        <v>63</v>
      </c>
    </row>
    <row r="17" spans="1:16" x14ac:dyDescent="0.25">
      <c r="C17"/>
      <c r="D17"/>
      <c r="E17"/>
      <c r="F17"/>
      <c r="G17"/>
      <c r="H17"/>
      <c r="I17"/>
      <c r="J17"/>
      <c r="K17"/>
      <c r="L17"/>
      <c r="M17"/>
      <c r="N17"/>
    </row>
    <row r="18" spans="1:16" s="133" customFormat="1" x14ac:dyDescent="0.25"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</row>
    <row r="19" spans="1:16" s="133" customFormat="1" x14ac:dyDescent="0.25">
      <c r="A19" s="136" t="s">
        <v>186</v>
      </c>
      <c r="C19" s="319">
        <f t="shared" ref="C19:N19" si="10">C16+C14+C12+C10+C8+C6+C4</f>
        <v>0</v>
      </c>
      <c r="D19" s="319">
        <f t="shared" si="10"/>
        <v>0</v>
      </c>
      <c r="E19" s="319">
        <f t="shared" si="10"/>
        <v>0</v>
      </c>
      <c r="F19" s="319">
        <f t="shared" si="10"/>
        <v>0</v>
      </c>
      <c r="G19" s="319">
        <f t="shared" si="10"/>
        <v>0</v>
      </c>
      <c r="H19" s="319">
        <f t="shared" si="10"/>
        <v>0</v>
      </c>
      <c r="I19" s="319">
        <f t="shared" si="10"/>
        <v>0</v>
      </c>
      <c r="J19" s="319">
        <f t="shared" si="10"/>
        <v>0</v>
      </c>
      <c r="K19" s="319">
        <f t="shared" si="10"/>
        <v>0</v>
      </c>
      <c r="L19" s="319">
        <f t="shared" si="10"/>
        <v>0</v>
      </c>
      <c r="M19" s="319">
        <f t="shared" si="10"/>
        <v>0</v>
      </c>
      <c r="N19" s="319">
        <f t="shared" si="10"/>
        <v>0</v>
      </c>
      <c r="P19" s="319">
        <f>SUM(C19:N19)</f>
        <v>0</v>
      </c>
    </row>
    <row r="20" spans="1:16" s="138" customFormat="1" ht="15.75" thickBot="1" x14ac:dyDescent="0.3">
      <c r="A20" s="314" t="s">
        <v>187</v>
      </c>
      <c r="B20" s="314"/>
      <c r="C20" s="315" t="str">
        <f ca="1">IF(C19='Game Calendar'!C12,"Yes","No")</f>
        <v>Yes</v>
      </c>
      <c r="D20" s="315" t="str">
        <f ca="1">IF(D19='Game Calendar'!D12,"Yes","No")</f>
        <v>Yes</v>
      </c>
      <c r="E20" s="315" t="str">
        <f ca="1">IF(E19='Game Calendar'!E12,"Yes","No")</f>
        <v>Yes</v>
      </c>
      <c r="F20" s="315" t="str">
        <f ca="1">IF(F19='Game Calendar'!F12,"Yes","No")</f>
        <v>Yes</v>
      </c>
      <c r="G20" s="315" t="str">
        <f ca="1">IF(G19='Game Calendar'!G12,"Yes","No")</f>
        <v>Yes</v>
      </c>
      <c r="H20" s="315" t="str">
        <f ca="1">IF(H19='Game Calendar'!H12,"Yes","No")</f>
        <v>Yes</v>
      </c>
      <c r="I20" s="315" t="str">
        <f ca="1">IF(I19='Game Calendar'!I12,"Yes","No")</f>
        <v>Yes</v>
      </c>
      <c r="J20" s="315" t="str">
        <f ca="1">IF(J19='Game Calendar'!J12,"Yes","No")</f>
        <v>Yes</v>
      </c>
      <c r="K20" s="315" t="str">
        <f ca="1">IF(K19='Game Calendar'!K12,"Yes","No")</f>
        <v>Yes</v>
      </c>
      <c r="L20" s="315" t="str">
        <f ca="1">IF(L19='Game Calendar'!L12,"Yes","No")</f>
        <v>Yes</v>
      </c>
      <c r="M20" s="315" t="str">
        <f ca="1">IF(M19='Game Calendar'!M12,"Yes","No")</f>
        <v>Yes</v>
      </c>
      <c r="N20" s="315" t="str">
        <f ca="1">IF(N19='Game Calendar'!N12,"Yes","No")</f>
        <v>Yes</v>
      </c>
    </row>
    <row r="21" spans="1:16" ht="15.75" thickTop="1" x14ac:dyDescent="0.25">
      <c r="A21" s="55"/>
    </row>
    <row r="22" spans="1:16" x14ac:dyDescent="0.25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</sheetData>
  <conditionalFormatting sqref="C20:N20">
    <cfRule type="containsText" dxfId="1" priority="1" operator="containsText" text="No">
      <formula>NOT(ISERROR(SEARCH("No",C20)))</formula>
    </cfRule>
    <cfRule type="containsText" dxfId="0" priority="2" operator="containsText" text="Yes">
      <formula>NOT(ISERROR(SEARCH("Yes",C20)))</formula>
    </cfRule>
  </conditionalFormatting>
  <pageMargins left="0.25" right="0.25" top="0.75" bottom="0.75" header="0.3" footer="0.3"/>
  <pageSetup paperSize="9" scale="50" orientation="landscape" r:id="rId1"/>
  <headerFooter>
    <oddHeader>&amp;L&amp;"Roboto,Regular"&amp;16SEASONAL BUDGET - EXAMPLE&amp;C&amp;"Roboto,Regular"&amp;16&amp;A&amp;R&amp;G</oddHeader>
    <oddFooter>&amp;L
&amp;"Roboto,Regular"This guide is an ‘Open Educational Resource’ (OER) issued 
under Attribution-NonCommercial-ShareAlike 4.0 International license. &amp;R&amp;"Roboto,Regular"Guide and other learning materials available at
&amp;"Roboto,Bold"www.hp4p.eu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F7FC"/>
  </sheetPr>
  <dimension ref="A1:O12"/>
  <sheetViews>
    <sheetView zoomScale="75" zoomScaleNormal="75" workbookViewId="0">
      <selection activeCell="C2" sqref="C2:N7"/>
    </sheetView>
  </sheetViews>
  <sheetFormatPr defaultRowHeight="17.25" x14ac:dyDescent="0.3"/>
  <cols>
    <col min="1" max="1" width="17.85546875" bestFit="1" customWidth="1"/>
    <col min="2" max="2" width="17.85546875" style="20" bestFit="1" customWidth="1"/>
    <col min="3" max="3" width="7.7109375" style="27" customWidth="1"/>
    <col min="4" max="4" width="9.85546875" style="27" bestFit="1" customWidth="1"/>
    <col min="5" max="14" width="7.7109375" style="27" customWidth="1"/>
    <col min="15" max="15" width="13.28515625" style="22" customWidth="1"/>
  </cols>
  <sheetData>
    <row r="1" spans="1:15" s="18" customFormat="1" ht="15.75" thickBot="1" x14ac:dyDescent="0.3">
      <c r="A1" s="282"/>
      <c r="B1" s="283"/>
      <c r="C1" s="284" t="s">
        <v>18</v>
      </c>
      <c r="D1" s="285" t="s">
        <v>19</v>
      </c>
      <c r="E1" s="285" t="s">
        <v>20</v>
      </c>
      <c r="F1" s="285" t="s">
        <v>21</v>
      </c>
      <c r="G1" s="285" t="s">
        <v>22</v>
      </c>
      <c r="H1" s="286" t="s">
        <v>23</v>
      </c>
      <c r="I1" s="287" t="s">
        <v>0</v>
      </c>
      <c r="J1" s="285" t="s">
        <v>1</v>
      </c>
      <c r="K1" s="285" t="s">
        <v>15</v>
      </c>
      <c r="L1" s="285" t="s">
        <v>16</v>
      </c>
      <c r="M1" s="285" t="s">
        <v>2</v>
      </c>
      <c r="N1" s="288" t="s">
        <v>17</v>
      </c>
      <c r="O1" s="289" t="s">
        <v>3</v>
      </c>
    </row>
    <row r="2" spans="1:15" s="18" customFormat="1" ht="15" x14ac:dyDescent="0.25">
      <c r="A2" s="290" t="s">
        <v>99</v>
      </c>
      <c r="B2" s="291" t="s">
        <v>9</v>
      </c>
      <c r="C2" s="292">
        <v>0</v>
      </c>
      <c r="D2" s="292">
        <v>0</v>
      </c>
      <c r="E2" s="292">
        <v>0</v>
      </c>
      <c r="F2" s="292">
        <v>0</v>
      </c>
      <c r="G2" s="292">
        <v>0</v>
      </c>
      <c r="H2" s="292">
        <v>0</v>
      </c>
      <c r="I2" s="292">
        <v>0</v>
      </c>
      <c r="J2" s="292">
        <v>0</v>
      </c>
      <c r="K2" s="292">
        <v>0</v>
      </c>
      <c r="L2" s="292">
        <v>0</v>
      </c>
      <c r="M2" s="292">
        <v>0</v>
      </c>
      <c r="N2" s="292">
        <v>0</v>
      </c>
      <c r="O2" s="293">
        <f>SUM(C2:N2)</f>
        <v>0</v>
      </c>
    </row>
    <row r="3" spans="1:15" s="18" customFormat="1" ht="15.75" thickBot="1" x14ac:dyDescent="0.3">
      <c r="A3" s="294"/>
      <c r="B3" s="295" t="s">
        <v>14</v>
      </c>
      <c r="C3" s="296">
        <v>0</v>
      </c>
      <c r="D3" s="296">
        <v>0</v>
      </c>
      <c r="E3" s="296">
        <v>0</v>
      </c>
      <c r="F3" s="296">
        <v>0</v>
      </c>
      <c r="G3" s="296">
        <v>0</v>
      </c>
      <c r="H3" s="296">
        <v>0</v>
      </c>
      <c r="I3" s="296">
        <v>0</v>
      </c>
      <c r="J3" s="296">
        <v>0</v>
      </c>
      <c r="K3" s="296">
        <v>0</v>
      </c>
      <c r="L3" s="296">
        <v>0</v>
      </c>
      <c r="M3" s="296">
        <v>0</v>
      </c>
      <c r="N3" s="296">
        <v>0</v>
      </c>
      <c r="O3" s="297">
        <f t="shared" ref="O3:O7" si="0">SUM(C3:N3)</f>
        <v>0</v>
      </c>
    </row>
    <row r="4" spans="1:15" s="18" customFormat="1" ht="15" x14ac:dyDescent="0.25">
      <c r="A4" s="298" t="s">
        <v>97</v>
      </c>
      <c r="B4" s="299" t="s">
        <v>9</v>
      </c>
      <c r="C4" s="292">
        <v>0</v>
      </c>
      <c r="D4" s="292">
        <v>0</v>
      </c>
      <c r="E4" s="292">
        <v>0</v>
      </c>
      <c r="F4" s="292">
        <v>0</v>
      </c>
      <c r="G4" s="292">
        <v>0</v>
      </c>
      <c r="H4" s="292">
        <v>0</v>
      </c>
      <c r="I4" s="292">
        <v>0</v>
      </c>
      <c r="J4" s="292">
        <v>0</v>
      </c>
      <c r="K4" s="292">
        <v>0</v>
      </c>
      <c r="L4" s="292">
        <v>0</v>
      </c>
      <c r="M4" s="292">
        <v>0</v>
      </c>
      <c r="N4" s="292">
        <v>0</v>
      </c>
      <c r="O4" s="300">
        <f t="shared" si="0"/>
        <v>0</v>
      </c>
    </row>
    <row r="5" spans="1:15" s="18" customFormat="1" ht="15.75" thickBot="1" x14ac:dyDescent="0.3">
      <c r="A5" s="294"/>
      <c r="B5" s="295" t="s">
        <v>14</v>
      </c>
      <c r="C5" s="296">
        <v>0</v>
      </c>
      <c r="D5" s="296">
        <v>0</v>
      </c>
      <c r="E5" s="296">
        <v>0</v>
      </c>
      <c r="F5" s="296">
        <v>0</v>
      </c>
      <c r="G5" s="296">
        <v>0</v>
      </c>
      <c r="H5" s="296">
        <v>0</v>
      </c>
      <c r="I5" s="296">
        <v>0</v>
      </c>
      <c r="J5" s="296">
        <v>0</v>
      </c>
      <c r="K5" s="296">
        <v>0</v>
      </c>
      <c r="L5" s="296">
        <v>0</v>
      </c>
      <c r="M5" s="296">
        <v>0</v>
      </c>
      <c r="N5" s="296">
        <v>0</v>
      </c>
      <c r="O5" s="297">
        <f t="shared" si="0"/>
        <v>0</v>
      </c>
    </row>
    <row r="6" spans="1:15" s="18" customFormat="1" ht="15" x14ac:dyDescent="0.25">
      <c r="A6" s="298" t="s">
        <v>98</v>
      </c>
      <c r="B6" s="299" t="s">
        <v>9</v>
      </c>
      <c r="C6" s="292">
        <v>0</v>
      </c>
      <c r="D6" s="292">
        <v>0</v>
      </c>
      <c r="E6" s="292">
        <v>0</v>
      </c>
      <c r="F6" s="292">
        <v>0</v>
      </c>
      <c r="G6" s="292">
        <v>0</v>
      </c>
      <c r="H6" s="292">
        <v>0</v>
      </c>
      <c r="I6" s="292">
        <v>0</v>
      </c>
      <c r="J6" s="292">
        <v>0</v>
      </c>
      <c r="K6" s="292">
        <v>0</v>
      </c>
      <c r="L6" s="292">
        <v>0</v>
      </c>
      <c r="M6" s="292">
        <v>0</v>
      </c>
      <c r="N6" s="292">
        <v>0</v>
      </c>
      <c r="O6" s="300">
        <f t="shared" si="0"/>
        <v>0</v>
      </c>
    </row>
    <row r="7" spans="1:15" s="18" customFormat="1" ht="15.75" thickBot="1" x14ac:dyDescent="0.3">
      <c r="A7" s="294"/>
      <c r="B7" s="295" t="s">
        <v>14</v>
      </c>
      <c r="C7" s="296">
        <v>0</v>
      </c>
      <c r="D7" s="296">
        <v>0</v>
      </c>
      <c r="E7" s="296">
        <v>0</v>
      </c>
      <c r="F7" s="296">
        <v>0</v>
      </c>
      <c r="G7" s="296">
        <v>0</v>
      </c>
      <c r="H7" s="296">
        <v>0</v>
      </c>
      <c r="I7" s="296">
        <v>0</v>
      </c>
      <c r="J7" s="296">
        <v>0</v>
      </c>
      <c r="K7" s="296">
        <v>0</v>
      </c>
      <c r="L7" s="296">
        <v>0</v>
      </c>
      <c r="M7" s="296">
        <v>0</v>
      </c>
      <c r="N7" s="296">
        <v>0</v>
      </c>
      <c r="O7" s="297">
        <f t="shared" si="0"/>
        <v>0</v>
      </c>
    </row>
    <row r="8" spans="1:15" x14ac:dyDescent="0.3">
      <c r="A8" s="138"/>
      <c r="B8" s="301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3"/>
    </row>
    <row r="9" spans="1:15" ht="18" thickBot="1" x14ac:dyDescent="0.35">
      <c r="A9" s="140"/>
      <c r="B9" s="308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10"/>
    </row>
    <row r="10" spans="1:15" ht="16.5" thickTop="1" thickBot="1" x14ac:dyDescent="0.3">
      <c r="A10" s="282"/>
      <c r="B10" s="283"/>
      <c r="C10" s="284" t="s">
        <v>18</v>
      </c>
      <c r="D10" s="285" t="s">
        <v>19</v>
      </c>
      <c r="E10" s="285" t="s">
        <v>20</v>
      </c>
      <c r="F10" s="285" t="s">
        <v>21</v>
      </c>
      <c r="G10" s="285" t="s">
        <v>22</v>
      </c>
      <c r="H10" s="286" t="s">
        <v>23</v>
      </c>
      <c r="I10" s="287" t="s">
        <v>0</v>
      </c>
      <c r="J10" s="285" t="s">
        <v>1</v>
      </c>
      <c r="K10" s="285" t="s">
        <v>15</v>
      </c>
      <c r="L10" s="285" t="s">
        <v>16</v>
      </c>
      <c r="M10" s="285" t="s">
        <v>2</v>
      </c>
      <c r="N10" s="288" t="s">
        <v>17</v>
      </c>
      <c r="O10" s="289" t="s">
        <v>3</v>
      </c>
    </row>
    <row r="11" spans="1:15" x14ac:dyDescent="0.3">
      <c r="A11" s="171" t="s">
        <v>171</v>
      </c>
      <c r="B11" s="306"/>
      <c r="C11" s="307">
        <f ca="1">SUMIF($B:$B,"Home Games",C1:C9)</f>
        <v>0</v>
      </c>
      <c r="D11" s="307">
        <f ca="1">SUMIF($B:$B,"Home Games",D1:D9)</f>
        <v>0</v>
      </c>
      <c r="E11" s="307">
        <f ca="1">SUMIF($B:$B,"Home Games",E1:E9)</f>
        <v>0</v>
      </c>
      <c r="F11" s="307">
        <f ca="1">SUMIF($B:$B,"Home Games",F1:F9)</f>
        <v>0</v>
      </c>
      <c r="G11" s="307">
        <f ca="1">SUMIF($B:$B,"Home Games",G1:G9)</f>
        <v>0</v>
      </c>
      <c r="H11" s="307">
        <f ca="1">SUMIF($B:$B,"Home Games",H1:H9)</f>
        <v>0</v>
      </c>
      <c r="I11" s="307">
        <f ca="1">SUMIF($B:$B,"Home Games",I1:I9)</f>
        <v>0</v>
      </c>
      <c r="J11" s="307">
        <f ca="1">SUMIF($B:$B,"Home Games",J1:J9)</f>
        <v>0</v>
      </c>
      <c r="K11" s="307">
        <f ca="1">SUMIF($B:$B,"Home Games",K1:K9)</f>
        <v>0</v>
      </c>
      <c r="L11" s="307">
        <f ca="1">SUMIF($B:$B,"Home Games",L1:L9)</f>
        <v>0</v>
      </c>
      <c r="M11" s="307">
        <f ca="1">SUMIF($B:$B,"Home Games",M1:M9)</f>
        <v>0</v>
      </c>
      <c r="N11" s="307">
        <f ca="1">SUMIF($B:$B,"Home Games",N1:N9)</f>
        <v>0</v>
      </c>
      <c r="O11" s="303">
        <f ca="1">SUM(C11:N11)</f>
        <v>0</v>
      </c>
    </row>
    <row r="12" spans="1:15" x14ac:dyDescent="0.3">
      <c r="A12" s="171" t="s">
        <v>172</v>
      </c>
      <c r="B12" s="306"/>
      <c r="C12" s="307">
        <f ca="1">SUMIF($B:$B,"Away Games",C1:C9)</f>
        <v>0</v>
      </c>
      <c r="D12" s="307">
        <f ca="1">SUMIF($B:$B,"Away Games",D1:D9)</f>
        <v>0</v>
      </c>
      <c r="E12" s="307">
        <f ca="1">SUMIF($B:$B,"Away Games",E1:E9)</f>
        <v>0</v>
      </c>
      <c r="F12" s="307">
        <f ca="1">SUMIF($B:$B,"Away Games",F1:F9)</f>
        <v>0</v>
      </c>
      <c r="G12" s="307">
        <f ca="1">SUMIF($B:$B,"Away Games",G1:G9)</f>
        <v>0</v>
      </c>
      <c r="H12" s="307">
        <f ca="1">SUMIF($B:$B,"Away Games",H1:H9)</f>
        <v>0</v>
      </c>
      <c r="I12" s="307">
        <f ca="1">SUMIF($B:$B,"Away Games",I1:I9)</f>
        <v>0</v>
      </c>
      <c r="J12" s="307">
        <f ca="1">SUMIF($B:$B,"Away Games",J1:J9)</f>
        <v>0</v>
      </c>
      <c r="K12" s="307">
        <f ca="1">SUMIF($B:$B,"Away Games",K1:K9)</f>
        <v>0</v>
      </c>
      <c r="L12" s="307">
        <f ca="1">SUMIF($B:$B,"Away Games",L1:L9)</f>
        <v>0</v>
      </c>
      <c r="M12" s="307">
        <f ca="1">SUMIF($B:$B,"Away Games",M1:M9)</f>
        <v>0</v>
      </c>
      <c r="N12" s="307">
        <f ca="1">SUMIF($B:$B,"Away Games",N1:N9)</f>
        <v>0</v>
      </c>
      <c r="O12" s="303">
        <f ca="1">SUM(C12:N12)</f>
        <v>0</v>
      </c>
    </row>
  </sheetData>
  <pageMargins left="0.25" right="0.25" top="0.75" bottom="0.75" header="0.3" footer="0.3"/>
  <pageSetup paperSize="9" scale="50" orientation="landscape" r:id="rId1"/>
  <headerFooter>
    <oddHeader>&amp;L&amp;"Roboto,Regular"&amp;16SEASONAL BUDGET - EXAMPLE&amp;C&amp;"Roboto,Regular"&amp;16&amp;A&amp;R&amp;G</oddHeader>
    <oddFooter>&amp;L
&amp;"Roboto,Regular"This guide is an ‘Open Educational Resource’ (OER) issued 
under Attribution-NonCommercial-ShareAlike 4.0 International license. &amp;R&amp;"Roboto,Regular"Guide and other learning materials available at
&amp;"Roboto,Bold"www.hp4p.eu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Summary</vt:lpstr>
      <vt:lpstr>Overview</vt:lpstr>
      <vt:lpstr>Cash Flow</vt:lpstr>
      <vt:lpstr>Income</vt:lpstr>
      <vt:lpstr>Expenses</vt:lpstr>
      <vt:lpstr>Home Game Costs</vt:lpstr>
      <vt:lpstr>Away Game Costs</vt:lpstr>
      <vt:lpstr>Transport Costs</vt:lpstr>
      <vt:lpstr>Game Calendar</vt:lpstr>
      <vt:lpstr>'Away Game Costs'!Print_Area</vt:lpstr>
      <vt:lpstr>'Cash Flow'!Print_Area</vt:lpstr>
      <vt:lpstr>Expenses!Print_Area</vt:lpstr>
      <vt:lpstr>'Home Game Costs'!Print_Area</vt:lpstr>
      <vt:lpstr>Income!Print_Area</vt:lpstr>
      <vt:lpstr>'Transport Costs'!Print_Area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rsnoj</dc:creator>
  <cp:lastModifiedBy>rsnoj</cp:lastModifiedBy>
  <cp:lastPrinted>2019-12-02T09:27:47Z</cp:lastPrinted>
  <dcterms:created xsi:type="dcterms:W3CDTF">2019-10-21T13:50:19Z</dcterms:created>
  <dcterms:modified xsi:type="dcterms:W3CDTF">2019-12-02T10:05:28Z</dcterms:modified>
</cp:coreProperties>
</file>